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12P" sheetId="3" r:id="rId1"/>
  </sheets>
  <definedNames>
    <definedName name="Z_2985E7C0_18F3_43B3_BE10_459956B75C72_.wvu.PrintArea" localSheetId="0" hidden="1">'12P'!$A$1:$J$721</definedName>
  </definedName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3" l="1"/>
  <c r="E642" i="3"/>
  <c r="D642" i="3"/>
  <c r="C642" i="3"/>
  <c r="D21" i="3" l="1"/>
  <c r="D11" i="3"/>
  <c r="G26" i="3" l="1"/>
  <c r="G20" i="3"/>
  <c r="G16" i="3"/>
  <c r="G10" i="3"/>
  <c r="F675" i="3" l="1"/>
  <c r="E675" i="3"/>
  <c r="D675" i="3"/>
  <c r="C675" i="3"/>
  <c r="F624" i="3"/>
  <c r="E624" i="3"/>
  <c r="F621" i="3"/>
  <c r="E621" i="3"/>
  <c r="F607" i="3"/>
  <c r="E607" i="3"/>
  <c r="F604" i="3"/>
  <c r="E604" i="3"/>
  <c r="F591" i="3"/>
  <c r="E591" i="3"/>
  <c r="F587" i="3"/>
  <c r="E587" i="3"/>
  <c r="F567" i="3"/>
  <c r="E567" i="3"/>
  <c r="F562" i="3"/>
  <c r="E562" i="3"/>
  <c r="D556" i="3"/>
  <c r="C556" i="3"/>
  <c r="F525" i="3"/>
  <c r="E525" i="3"/>
  <c r="F522" i="3"/>
  <c r="E522" i="3"/>
  <c r="F519" i="3"/>
  <c r="E519" i="3"/>
  <c r="F511" i="3"/>
  <c r="E511" i="3"/>
  <c r="F497" i="3"/>
  <c r="E497" i="3"/>
  <c r="C472" i="3"/>
  <c r="B472" i="3"/>
  <c r="C467" i="3"/>
  <c r="B467" i="3"/>
  <c r="C461" i="3"/>
  <c r="B461" i="3"/>
  <c r="C456" i="3"/>
  <c r="B456" i="3"/>
  <c r="D422" i="3"/>
  <c r="D421" i="3" s="1"/>
  <c r="D430" i="3" s="1"/>
  <c r="C422" i="3"/>
  <c r="C421" i="3" s="1"/>
  <c r="C430" i="3" s="1"/>
  <c r="H411" i="3"/>
  <c r="G411" i="3"/>
  <c r="F411" i="3"/>
  <c r="E411" i="3"/>
  <c r="D411" i="3"/>
  <c r="C411" i="3"/>
  <c r="B411" i="3"/>
  <c r="H410" i="3"/>
  <c r="G410" i="3"/>
  <c r="F410" i="3"/>
  <c r="E410" i="3"/>
  <c r="D410" i="3"/>
  <c r="C410" i="3"/>
  <c r="B410" i="3"/>
  <c r="I409" i="3"/>
  <c r="I408" i="3"/>
  <c r="I407" i="3"/>
  <c r="I405" i="3"/>
  <c r="I404" i="3"/>
  <c r="I403" i="3"/>
  <c r="I402" i="3"/>
  <c r="H401" i="3"/>
  <c r="G401" i="3"/>
  <c r="F401" i="3"/>
  <c r="E401" i="3"/>
  <c r="D401" i="3"/>
  <c r="C401" i="3"/>
  <c r="B401" i="3"/>
  <c r="I400" i="3"/>
  <c r="I399" i="3"/>
  <c r="I398" i="3"/>
  <c r="H397" i="3"/>
  <c r="G397" i="3"/>
  <c r="F397" i="3"/>
  <c r="E397" i="3"/>
  <c r="D397" i="3"/>
  <c r="C397" i="3"/>
  <c r="B397" i="3"/>
  <c r="I396" i="3"/>
  <c r="D377" i="3"/>
  <c r="C377" i="3"/>
  <c r="D365" i="3"/>
  <c r="C365" i="3"/>
  <c r="D357" i="3"/>
  <c r="C357" i="3"/>
  <c r="D338" i="3"/>
  <c r="C338" i="3"/>
  <c r="D327" i="3"/>
  <c r="C327" i="3"/>
  <c r="D297" i="3"/>
  <c r="D318" i="3" s="1"/>
  <c r="C297" i="3"/>
  <c r="C318" i="3" s="1"/>
  <c r="D285" i="3"/>
  <c r="C285" i="3"/>
  <c r="E266" i="3"/>
  <c r="E269" i="3" s="1"/>
  <c r="D266" i="3"/>
  <c r="D269" i="3" s="1"/>
  <c r="C266" i="3"/>
  <c r="C269" i="3" s="1"/>
  <c r="B266" i="3"/>
  <c r="B269" i="3" s="1"/>
  <c r="E258" i="3"/>
  <c r="E261" i="3" s="1"/>
  <c r="D258" i="3"/>
  <c r="D261" i="3" s="1"/>
  <c r="C258" i="3"/>
  <c r="C261" i="3" s="1"/>
  <c r="B258" i="3"/>
  <c r="B261" i="3" s="1"/>
  <c r="D244" i="3"/>
  <c r="C244" i="3"/>
  <c r="D232" i="3"/>
  <c r="C232" i="3"/>
  <c r="D228" i="3"/>
  <c r="C228" i="3"/>
  <c r="D224" i="3"/>
  <c r="C224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F197" i="3"/>
  <c r="F218" i="3" s="1"/>
  <c r="E197" i="3"/>
  <c r="E218" i="3" s="1"/>
  <c r="D197" i="3"/>
  <c r="D218" i="3" s="1"/>
  <c r="C197" i="3"/>
  <c r="C218" i="3" s="1"/>
  <c r="G196" i="3"/>
  <c r="G195" i="3"/>
  <c r="G194" i="3"/>
  <c r="G193" i="3"/>
  <c r="G192" i="3"/>
  <c r="G191" i="3"/>
  <c r="G190" i="3"/>
  <c r="G189" i="3"/>
  <c r="G188" i="3"/>
  <c r="H180" i="3"/>
  <c r="G180" i="3"/>
  <c r="F180" i="3"/>
  <c r="E180" i="3"/>
  <c r="I179" i="3"/>
  <c r="I178" i="3"/>
  <c r="I177" i="3"/>
  <c r="I176" i="3"/>
  <c r="I175" i="3"/>
  <c r="G168" i="3"/>
  <c r="F168" i="3"/>
  <c r="E168" i="3"/>
  <c r="G161" i="3"/>
  <c r="F161" i="3"/>
  <c r="E161" i="3"/>
  <c r="D129" i="3"/>
  <c r="C129" i="3"/>
  <c r="I116" i="3"/>
  <c r="H116" i="3"/>
  <c r="G116" i="3"/>
  <c r="F116" i="3"/>
  <c r="E116" i="3"/>
  <c r="D116" i="3"/>
  <c r="C116" i="3"/>
  <c r="B116" i="3"/>
  <c r="D95" i="3"/>
  <c r="C95" i="3"/>
  <c r="B95" i="3"/>
  <c r="D93" i="3"/>
  <c r="C93" i="3"/>
  <c r="B93" i="3"/>
  <c r="E92" i="3"/>
  <c r="E91" i="3"/>
  <c r="E90" i="3"/>
  <c r="E87" i="3"/>
  <c r="E86" i="3"/>
  <c r="E85" i="3"/>
  <c r="D84" i="3"/>
  <c r="C84" i="3"/>
  <c r="B84" i="3"/>
  <c r="E83" i="3"/>
  <c r="E82" i="3"/>
  <c r="D81" i="3"/>
  <c r="C81" i="3"/>
  <c r="B81" i="3"/>
  <c r="E80" i="3"/>
  <c r="C67" i="3"/>
  <c r="C65" i="3"/>
  <c r="C57" i="3"/>
  <c r="C54" i="3"/>
  <c r="C48" i="3"/>
  <c r="C45" i="3"/>
  <c r="H35" i="3"/>
  <c r="G35" i="3"/>
  <c r="F35" i="3"/>
  <c r="E35" i="3"/>
  <c r="D35" i="3"/>
  <c r="C35" i="3"/>
  <c r="B35" i="3"/>
  <c r="H33" i="3"/>
  <c r="G33" i="3"/>
  <c r="F33" i="3"/>
  <c r="E33" i="3"/>
  <c r="D33" i="3"/>
  <c r="C33" i="3"/>
  <c r="B33" i="3"/>
  <c r="I32" i="3"/>
  <c r="I31" i="3"/>
  <c r="I30" i="3"/>
  <c r="I27" i="3"/>
  <c r="I26" i="3"/>
  <c r="H25" i="3"/>
  <c r="G25" i="3"/>
  <c r="F25" i="3"/>
  <c r="E25" i="3"/>
  <c r="D25" i="3"/>
  <c r="D28" i="3" s="1"/>
  <c r="C25" i="3"/>
  <c r="B25" i="3"/>
  <c r="I24" i="3"/>
  <c r="I23" i="3"/>
  <c r="I22" i="3"/>
  <c r="H21" i="3"/>
  <c r="G21" i="3"/>
  <c r="F21" i="3"/>
  <c r="E21" i="3"/>
  <c r="C21" i="3"/>
  <c r="B21" i="3"/>
  <c r="I20" i="3"/>
  <c r="I17" i="3"/>
  <c r="I16" i="3"/>
  <c r="H15" i="3"/>
  <c r="G15" i="3"/>
  <c r="F15" i="3"/>
  <c r="E15" i="3"/>
  <c r="D15" i="3"/>
  <c r="D18" i="3" s="1"/>
  <c r="C15" i="3"/>
  <c r="B15" i="3"/>
  <c r="I14" i="3"/>
  <c r="I13" i="3"/>
  <c r="I12" i="3"/>
  <c r="H11" i="3"/>
  <c r="G11" i="3"/>
  <c r="F11" i="3"/>
  <c r="E11" i="3"/>
  <c r="C11" i="3"/>
  <c r="B11" i="3"/>
  <c r="I10" i="3"/>
  <c r="C406" i="3" l="1"/>
  <c r="C412" i="3" s="1"/>
  <c r="E615" i="3"/>
  <c r="G28" i="3"/>
  <c r="B455" i="3"/>
  <c r="C18" i="3"/>
  <c r="I180" i="3"/>
  <c r="E510" i="3"/>
  <c r="E540" i="3" s="1"/>
  <c r="C349" i="3"/>
  <c r="D88" i="3"/>
  <c r="D96" i="3" s="1"/>
  <c r="F28" i="3"/>
  <c r="F18" i="3"/>
  <c r="B406" i="3"/>
  <c r="B412" i="3" s="1"/>
  <c r="H406" i="3"/>
  <c r="H412" i="3" s="1"/>
  <c r="F615" i="3"/>
  <c r="B88" i="3"/>
  <c r="B96" i="3" s="1"/>
  <c r="C466" i="3"/>
  <c r="I410" i="3"/>
  <c r="E93" i="3"/>
  <c r="C60" i="3"/>
  <c r="C88" i="3"/>
  <c r="C96" i="3" s="1"/>
  <c r="I411" i="3"/>
  <c r="G406" i="3"/>
  <c r="G412" i="3" s="1"/>
  <c r="F578" i="3"/>
  <c r="E28" i="3"/>
  <c r="B28" i="3"/>
  <c r="H28" i="3"/>
  <c r="D236" i="3"/>
  <c r="I397" i="3"/>
  <c r="C455" i="3"/>
  <c r="I11" i="3"/>
  <c r="I25" i="3"/>
  <c r="D349" i="3"/>
  <c r="F406" i="3"/>
  <c r="F412" i="3" s="1"/>
  <c r="B18" i="3"/>
  <c r="H18" i="3"/>
  <c r="E81" i="3"/>
  <c r="F510" i="3"/>
  <c r="F540" i="3" s="1"/>
  <c r="F585" i="3"/>
  <c r="F597" i="3" s="1"/>
  <c r="I15" i="3"/>
  <c r="C28" i="3"/>
  <c r="I21" i="3"/>
  <c r="C51" i="3"/>
  <c r="D370" i="3"/>
  <c r="I401" i="3"/>
  <c r="E578" i="3"/>
  <c r="E585" i="3"/>
  <c r="E597" i="3" s="1"/>
  <c r="E631" i="3"/>
  <c r="I33" i="3"/>
  <c r="G197" i="3"/>
  <c r="G218" i="3" s="1"/>
  <c r="C370" i="3"/>
  <c r="D406" i="3"/>
  <c r="D412" i="3" s="1"/>
  <c r="B466" i="3"/>
  <c r="F631" i="3"/>
  <c r="E406" i="3"/>
  <c r="E412" i="3" s="1"/>
  <c r="E18" i="3"/>
  <c r="E84" i="3"/>
  <c r="C236" i="3"/>
  <c r="G18" i="3"/>
  <c r="D36" i="3"/>
  <c r="I35" i="3"/>
  <c r="E95" i="3"/>
  <c r="I18" i="3" l="1"/>
  <c r="G36" i="3"/>
  <c r="C68" i="3"/>
  <c r="E36" i="3"/>
  <c r="I28" i="3"/>
  <c r="I36" i="3" s="1"/>
  <c r="E88" i="3"/>
  <c r="E96" i="3" s="1"/>
  <c r="C36" i="3"/>
  <c r="I406" i="3"/>
  <c r="I412" i="3" s="1"/>
  <c r="H36" i="3"/>
  <c r="F36" i="3"/>
  <c r="B36" i="3"/>
</calcChain>
</file>

<file path=xl/sharedStrings.xml><?xml version="1.0" encoding="utf-8"?>
<sst xmlns="http://schemas.openxmlformats.org/spreadsheetml/2006/main" count="664" uniqueCount="452">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</sst>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7" zoomScale="115" zoomScaleNormal="115" workbookViewId="0">
      <selection activeCell="D713" sqref="D713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13379.89</v>
      </c>
      <c r="E10" s="12"/>
      <c r="F10" s="12"/>
      <c r="G10" s="12">
        <f>11693.92+112355.79</f>
        <v>124049.70999999999</v>
      </c>
      <c r="H10" s="12"/>
      <c r="I10" s="13">
        <f>B10+SUM(D10:H10)</f>
        <v>137429.59999999998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>SUM(D12:D14)</f>
        <v>0</v>
      </c>
      <c r="E11" s="12">
        <f t="shared" si="0"/>
        <v>0</v>
      </c>
      <c r="F11" s="12">
        <f t="shared" si="0"/>
        <v>0</v>
      </c>
      <c r="G11" s="12">
        <f t="shared" si="0"/>
        <v>8597.69</v>
      </c>
      <c r="H11" s="12">
        <f t="shared" si="0"/>
        <v>0</v>
      </c>
      <c r="I11" s="13">
        <f t="shared" si="0"/>
        <v>8597.69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8597.69</v>
      </c>
      <c r="H12" s="17"/>
      <c r="I12" s="18">
        <f>B12+SUM(D12:H12)</f>
        <v>8597.69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18434.27</v>
      </c>
      <c r="H15" s="12">
        <f t="shared" si="1"/>
        <v>0</v>
      </c>
      <c r="I15" s="13">
        <f t="shared" si="1"/>
        <v>18434.27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f>5495+12939.27</f>
        <v>18434.27</v>
      </c>
      <c r="H16" s="16"/>
      <c r="I16" s="18">
        <f>B16+SUM(D16:H16)</f>
        <v>18434.27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13379.89</v>
      </c>
      <c r="E18" s="12">
        <f t="shared" si="2"/>
        <v>0</v>
      </c>
      <c r="F18" s="12">
        <f t="shared" si="2"/>
        <v>0</v>
      </c>
      <c r="G18" s="12">
        <f t="shared" si="2"/>
        <v>114213.12999999999</v>
      </c>
      <c r="H18" s="12">
        <f t="shared" si="2"/>
        <v>0</v>
      </c>
      <c r="I18" s="13">
        <f t="shared" si="2"/>
        <v>127593.01999999997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11978.74</v>
      </c>
      <c r="E20" s="12"/>
      <c r="F20" s="12"/>
      <c r="G20" s="12">
        <f>11693.92+112355.79</f>
        <v>124049.70999999999</v>
      </c>
      <c r="H20" s="12"/>
      <c r="I20" s="13">
        <f>B20+SUM(D20:H20)</f>
        <v>136028.44999999998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>SUM(D22:D24)</f>
        <v>200.7</v>
      </c>
      <c r="E21" s="12">
        <f t="shared" si="3"/>
        <v>0</v>
      </c>
      <c r="F21" s="12">
        <f t="shared" si="3"/>
        <v>0</v>
      </c>
      <c r="G21" s="12">
        <f t="shared" si="3"/>
        <v>8597.69</v>
      </c>
      <c r="H21" s="12">
        <f t="shared" si="3"/>
        <v>0</v>
      </c>
      <c r="I21" s="13">
        <f t="shared" si="3"/>
        <v>8798.3900000000012</v>
      </c>
    </row>
    <row r="22" spans="1:9" x14ac:dyDescent="0.2">
      <c r="A22" s="15" t="s">
        <v>23</v>
      </c>
      <c r="B22" s="17"/>
      <c r="C22" s="17"/>
      <c r="D22" s="17">
        <v>200.7</v>
      </c>
      <c r="E22" s="17"/>
      <c r="F22" s="17"/>
      <c r="G22" s="17"/>
      <c r="H22" s="16"/>
      <c r="I22" s="18">
        <f>B22+SUM(D22:H22)</f>
        <v>200.7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8597.69</v>
      </c>
      <c r="H23" s="16"/>
      <c r="I23" s="18">
        <f>B23+SUM(D23:H23)</f>
        <v>8597.69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18434.27</v>
      </c>
      <c r="H25" s="12">
        <f t="shared" si="4"/>
        <v>0</v>
      </c>
      <c r="I25" s="13">
        <f t="shared" si="4"/>
        <v>18434.27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f>5495+12939.27</f>
        <v>18434.27</v>
      </c>
      <c r="H26" s="16"/>
      <c r="I26" s="18">
        <f>B26+SUM(D26:H26)</f>
        <v>18434.27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12179.44</v>
      </c>
      <c r="E28" s="12">
        <f t="shared" si="5"/>
        <v>0</v>
      </c>
      <c r="F28" s="12">
        <f t="shared" si="5"/>
        <v>0</v>
      </c>
      <c r="G28" s="12">
        <f t="shared" si="5"/>
        <v>114213.12999999999</v>
      </c>
      <c r="H28" s="12">
        <f t="shared" si="5"/>
        <v>0</v>
      </c>
      <c r="I28" s="13">
        <f t="shared" si="5"/>
        <v>126392.56999999999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1401.1499999999996</v>
      </c>
      <c r="E35" s="24">
        <f t="shared" si="7"/>
        <v>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1401.1499999999942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1200.4499999999989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1200.4499999999825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/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2448.9299999999998</v>
      </c>
    </row>
    <row r="46" spans="1:9" x14ac:dyDescent="0.2">
      <c r="A46" s="482" t="s">
        <v>16</v>
      </c>
      <c r="B46" s="483"/>
      <c r="C46" s="36">
        <v>2448.9299999999998</v>
      </c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2448.9299999999998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2448.9299999999998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>
        <v>2448.9299999999998</v>
      </c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2448.9299999999998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23029.4</v>
      </c>
      <c r="D383" s="288">
        <v>11670.75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14963.59</v>
      </c>
      <c r="D421" s="353">
        <f>D422+D425+D426+D427+D428</f>
        <v>23287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>
        <v>14935</v>
      </c>
      <c r="D425" s="214">
        <v>23287</v>
      </c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28.59</v>
      </c>
      <c r="D428" s="214"/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14963.59</v>
      </c>
      <c r="D430" s="217">
        <f>SUM(D418+D419+D420+D421+D429)</f>
        <v>23287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370" t="s">
        <v>272</v>
      </c>
      <c r="B455" s="371">
        <f>B456+B461</f>
        <v>76097.2</v>
      </c>
      <c r="C455" s="371">
        <f>C456+C461</f>
        <v>0</v>
      </c>
    </row>
    <row r="456" spans="1:3" x14ac:dyDescent="0.2">
      <c r="A456" s="372" t="s">
        <v>273</v>
      </c>
      <c r="B456" s="373">
        <f>SUM(B458:B460)</f>
        <v>0</v>
      </c>
      <c r="C456" s="373">
        <f>SUM(C458:C460)</f>
        <v>0</v>
      </c>
    </row>
    <row r="457" spans="1:3" x14ac:dyDescent="0.2">
      <c r="A457" s="374" t="s">
        <v>51</v>
      </c>
      <c r="B457" s="375"/>
      <c r="C457" s="376"/>
    </row>
    <row r="458" spans="1:3" x14ac:dyDescent="0.2">
      <c r="A458" s="377"/>
      <c r="B458" s="375"/>
      <c r="C458" s="376"/>
    </row>
    <row r="459" spans="1:3" x14ac:dyDescent="0.2">
      <c r="A459" s="377"/>
      <c r="B459" s="375"/>
      <c r="C459" s="376"/>
    </row>
    <row r="460" spans="1:3" ht="13.5" thickBot="1" x14ac:dyDescent="0.25">
      <c r="A460" s="378"/>
      <c r="B460" s="379"/>
      <c r="C460" s="380"/>
    </row>
    <row r="461" spans="1:3" x14ac:dyDescent="0.2">
      <c r="A461" s="372" t="s">
        <v>274</v>
      </c>
      <c r="B461" s="373">
        <f>SUM(B463:B465)</f>
        <v>76097.2</v>
      </c>
      <c r="C461" s="373">
        <f>SUM(C463:C465)</f>
        <v>0</v>
      </c>
    </row>
    <row r="462" spans="1:3" x14ac:dyDescent="0.2">
      <c r="A462" s="374" t="s">
        <v>51</v>
      </c>
      <c r="B462" s="281"/>
      <c r="C462" s="282"/>
    </row>
    <row r="463" spans="1:3" x14ac:dyDescent="0.2">
      <c r="A463" s="448" t="s">
        <v>421</v>
      </c>
      <c r="B463" s="281">
        <v>76097.2</v>
      </c>
      <c r="C463" s="282"/>
    </row>
    <row r="464" spans="1:3" x14ac:dyDescent="0.2">
      <c r="A464" s="381"/>
      <c r="B464" s="375"/>
      <c r="C464" s="376"/>
    </row>
    <row r="465" spans="1:9" ht="13.5" thickBot="1" x14ac:dyDescent="0.25">
      <c r="A465" s="382"/>
      <c r="B465" s="379"/>
      <c r="C465" s="380"/>
    </row>
    <row r="466" spans="1:9" ht="13.5" thickBot="1" x14ac:dyDescent="0.25">
      <c r="A466" s="370" t="s">
        <v>275</v>
      </c>
      <c r="B466" s="371">
        <f>B467+B472</f>
        <v>8357.39</v>
      </c>
      <c r="C466" s="371">
        <f>C467+C472</f>
        <v>2937.06</v>
      </c>
    </row>
    <row r="467" spans="1:9" x14ac:dyDescent="0.2">
      <c r="A467" s="383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384" t="s">
        <v>51</v>
      </c>
      <c r="B468" s="375"/>
      <c r="C468" s="376"/>
    </row>
    <row r="469" spans="1:9" x14ac:dyDescent="0.2">
      <c r="A469" s="381"/>
      <c r="B469" s="375"/>
      <c r="C469" s="376"/>
    </row>
    <row r="470" spans="1:9" x14ac:dyDescent="0.2">
      <c r="A470" s="381"/>
      <c r="B470" s="375"/>
      <c r="C470" s="376"/>
    </row>
    <row r="471" spans="1:9" ht="13.5" thickBot="1" x14ac:dyDescent="0.25">
      <c r="A471" s="382"/>
      <c r="B471" s="379"/>
      <c r="C471" s="380"/>
    </row>
    <row r="472" spans="1:9" x14ac:dyDescent="0.2">
      <c r="A472" s="385" t="s">
        <v>274</v>
      </c>
      <c r="B472" s="386">
        <f>SUM(B474:B476)</f>
        <v>8357.39</v>
      </c>
      <c r="C472" s="386">
        <f>SUM(C474:C476)</f>
        <v>2937.06</v>
      </c>
    </row>
    <row r="473" spans="1:9" x14ac:dyDescent="0.2">
      <c r="A473" s="384" t="s">
        <v>51</v>
      </c>
      <c r="B473" s="375"/>
      <c r="C473" s="375"/>
    </row>
    <row r="474" spans="1:9" x14ac:dyDescent="0.2">
      <c r="A474" s="447" t="s">
        <v>420</v>
      </c>
      <c r="B474" s="375">
        <v>8357.39</v>
      </c>
      <c r="C474" s="375">
        <v>2937.06</v>
      </c>
    </row>
    <row r="475" spans="1:9" x14ac:dyDescent="0.2">
      <c r="A475" s="387"/>
      <c r="B475" s="375"/>
      <c r="C475" s="375"/>
    </row>
    <row r="476" spans="1:9" ht="13.5" thickBot="1" x14ac:dyDescent="0.25">
      <c r="A476" s="388"/>
      <c r="B476" s="389"/>
      <c r="C476" s="389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90"/>
      <c r="B480" s="390"/>
      <c r="C480" s="390"/>
      <c r="D480" s="390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91" t="s">
        <v>49</v>
      </c>
    </row>
    <row r="483" spans="1:7" ht="20.25" customHeight="1" thickBot="1" x14ac:dyDescent="0.25">
      <c r="A483" s="696"/>
      <c r="B483" s="725"/>
      <c r="C483" s="726"/>
      <c r="D483" s="727"/>
      <c r="E483" s="392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3"/>
    </row>
    <row r="497" spans="1:7" ht="14.25" customHeight="1" thickBot="1" x14ac:dyDescent="0.25">
      <c r="A497" s="586" t="s">
        <v>281</v>
      </c>
      <c r="B497" s="729"/>
      <c r="C497" s="729"/>
      <c r="D497" s="730"/>
      <c r="E497" s="371">
        <f>SUM(E498:E505)</f>
        <v>0</v>
      </c>
      <c r="F497" s="371">
        <f>SUM(F498:F505)</f>
        <v>0</v>
      </c>
      <c r="G497" s="394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5"/>
      <c r="F499" s="376"/>
      <c r="G499" s="163"/>
    </row>
    <row r="500" spans="1:7" x14ac:dyDescent="0.2">
      <c r="A500" s="651" t="s">
        <v>284</v>
      </c>
      <c r="B500" s="720"/>
      <c r="C500" s="720"/>
      <c r="D500" s="652"/>
      <c r="E500" s="375"/>
      <c r="F500" s="376"/>
      <c r="G500" s="163"/>
    </row>
    <row r="501" spans="1:7" x14ac:dyDescent="0.2">
      <c r="A501" s="721" t="s">
        <v>285</v>
      </c>
      <c r="B501" s="722"/>
      <c r="C501" s="722"/>
      <c r="D501" s="723"/>
      <c r="E501" s="375"/>
      <c r="F501" s="376"/>
      <c r="G501" s="163"/>
    </row>
    <row r="502" spans="1:7" x14ac:dyDescent="0.2">
      <c r="A502" s="651" t="s">
        <v>286</v>
      </c>
      <c r="B502" s="720"/>
      <c r="C502" s="720"/>
      <c r="D502" s="652"/>
      <c r="E502" s="375"/>
      <c r="F502" s="376"/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5"/>
      <c r="F503" s="376"/>
      <c r="G503" s="163"/>
    </row>
    <row r="504" spans="1:7" x14ac:dyDescent="0.2">
      <c r="A504" s="585" t="s">
        <v>288</v>
      </c>
      <c r="B504" s="724"/>
      <c r="C504" s="724"/>
      <c r="D504" s="653"/>
      <c r="E504" s="375"/>
      <c r="F504" s="376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5"/>
      <c r="F505" s="396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7"/>
      <c r="F506" s="398"/>
      <c r="G506" s="399"/>
    </row>
    <row r="507" spans="1:7" ht="13.5" thickBot="1" x14ac:dyDescent="0.25">
      <c r="A507" s="739" t="s">
        <v>291</v>
      </c>
      <c r="B507" s="740"/>
      <c r="C507" s="740"/>
      <c r="D507" s="741"/>
      <c r="E507" s="400"/>
      <c r="F507" s="401"/>
      <c r="G507" s="399"/>
    </row>
    <row r="508" spans="1:7" ht="13.5" thickBot="1" x14ac:dyDescent="0.25">
      <c r="A508" s="739" t="s">
        <v>292</v>
      </c>
      <c r="B508" s="740"/>
      <c r="C508" s="740"/>
      <c r="D508" s="741"/>
      <c r="E508" s="397"/>
      <c r="F508" s="398"/>
      <c r="G508" s="399"/>
    </row>
    <row r="509" spans="1:7" ht="13.5" thickBot="1" x14ac:dyDescent="0.25">
      <c r="A509" s="742" t="s">
        <v>293</v>
      </c>
      <c r="B509" s="743"/>
      <c r="C509" s="743"/>
      <c r="D509" s="744"/>
      <c r="E509" s="397"/>
      <c r="F509" s="398"/>
      <c r="G509" s="399"/>
    </row>
    <row r="510" spans="1:7" ht="13.5" thickBot="1" x14ac:dyDescent="0.25">
      <c r="A510" s="742" t="s">
        <v>294</v>
      </c>
      <c r="B510" s="743"/>
      <c r="C510" s="743"/>
      <c r="D510" s="744"/>
      <c r="E510" s="371">
        <f>E511+E519+E522+E525</f>
        <v>0</v>
      </c>
      <c r="F510" s="371">
        <f>SUM(F511+F519+F522+F525)</f>
        <v>0</v>
      </c>
      <c r="G510" s="394"/>
    </row>
    <row r="511" spans="1:7" x14ac:dyDescent="0.2">
      <c r="A511" s="731" t="s">
        <v>295</v>
      </c>
      <c r="B511" s="732"/>
      <c r="C511" s="732"/>
      <c r="D511" s="733"/>
      <c r="E511" s="402">
        <f>SUM(E512:E518)</f>
        <v>0</v>
      </c>
      <c r="F511" s="402">
        <f>SUM(F512:F518)</f>
        <v>0</v>
      </c>
      <c r="G511" s="403"/>
    </row>
    <row r="512" spans="1:7" x14ac:dyDescent="0.2">
      <c r="A512" s="734" t="s">
        <v>296</v>
      </c>
      <c r="B512" s="735"/>
      <c r="C512" s="735"/>
      <c r="D512" s="736"/>
      <c r="E512" s="404"/>
      <c r="F512" s="405"/>
      <c r="G512" s="406"/>
    </row>
    <row r="513" spans="1:7" x14ac:dyDescent="0.2">
      <c r="A513" s="734" t="s">
        <v>297</v>
      </c>
      <c r="B513" s="735"/>
      <c r="C513" s="735"/>
      <c r="D513" s="736"/>
      <c r="E513" s="404"/>
      <c r="F513" s="405"/>
      <c r="G513" s="406"/>
    </row>
    <row r="514" spans="1:7" x14ac:dyDescent="0.2">
      <c r="A514" s="734" t="s">
        <v>298</v>
      </c>
      <c r="B514" s="735"/>
      <c r="C514" s="735"/>
      <c r="D514" s="736"/>
      <c r="E514" s="404"/>
      <c r="F514" s="405"/>
      <c r="G514" s="406"/>
    </row>
    <row r="515" spans="1:7" x14ac:dyDescent="0.2">
      <c r="A515" s="734" t="s">
        <v>299</v>
      </c>
      <c r="B515" s="735"/>
      <c r="C515" s="735"/>
      <c r="D515" s="736"/>
      <c r="E515" s="404"/>
      <c r="F515" s="405"/>
      <c r="G515" s="406"/>
    </row>
    <row r="516" spans="1:7" x14ac:dyDescent="0.2">
      <c r="A516" s="734" t="s">
        <v>300</v>
      </c>
      <c r="B516" s="735"/>
      <c r="C516" s="735"/>
      <c r="D516" s="736"/>
      <c r="E516" s="404"/>
      <c r="F516" s="405"/>
      <c r="G516" s="406"/>
    </row>
    <row r="517" spans="1:7" x14ac:dyDescent="0.2">
      <c r="A517" s="734" t="s">
        <v>301</v>
      </c>
      <c r="B517" s="735"/>
      <c r="C517" s="735"/>
      <c r="D517" s="736"/>
      <c r="E517" s="404"/>
      <c r="F517" s="405"/>
      <c r="G517" s="406"/>
    </row>
    <row r="518" spans="1:7" x14ac:dyDescent="0.2">
      <c r="A518" s="734" t="s">
        <v>256</v>
      </c>
      <c r="B518" s="735"/>
      <c r="C518" s="735"/>
      <c r="D518" s="736"/>
      <c r="E518" s="404"/>
      <c r="F518" s="405"/>
      <c r="G518" s="406"/>
    </row>
    <row r="519" spans="1:7" x14ac:dyDescent="0.2">
      <c r="A519" s="585" t="s">
        <v>302</v>
      </c>
      <c r="B519" s="724"/>
      <c r="C519" s="724"/>
      <c r="D519" s="653"/>
      <c r="E519" s="407">
        <f>SUM(E520:E521)</f>
        <v>0</v>
      </c>
      <c r="F519" s="407">
        <f>SUM(F520:F521)</f>
        <v>0</v>
      </c>
      <c r="G519" s="403"/>
    </row>
    <row r="520" spans="1:7" x14ac:dyDescent="0.2">
      <c r="A520" s="734" t="s">
        <v>303</v>
      </c>
      <c r="B520" s="735"/>
      <c r="C520" s="735"/>
      <c r="D520" s="736"/>
      <c r="E520" s="404"/>
      <c r="F520" s="405"/>
      <c r="G520" s="406"/>
    </row>
    <row r="521" spans="1:7" x14ac:dyDescent="0.2">
      <c r="A521" s="734" t="s">
        <v>304</v>
      </c>
      <c r="B521" s="735"/>
      <c r="C521" s="735"/>
      <c r="D521" s="736"/>
      <c r="E521" s="404"/>
      <c r="F521" s="405"/>
      <c r="G521" s="406"/>
    </row>
    <row r="522" spans="1:7" x14ac:dyDescent="0.2">
      <c r="A522" s="651" t="s">
        <v>305</v>
      </c>
      <c r="B522" s="720"/>
      <c r="C522" s="720"/>
      <c r="D522" s="652"/>
      <c r="E522" s="407">
        <f>SUM(E523:E524)</f>
        <v>0</v>
      </c>
      <c r="F522" s="407">
        <f>SUM(F523:F524)</f>
        <v>0</v>
      </c>
      <c r="G522" s="403"/>
    </row>
    <row r="523" spans="1:7" x14ac:dyDescent="0.2">
      <c r="A523" s="734" t="s">
        <v>306</v>
      </c>
      <c r="B523" s="735"/>
      <c r="C523" s="735"/>
      <c r="D523" s="736"/>
      <c r="E523" s="404"/>
      <c r="F523" s="405"/>
      <c r="G523" s="406"/>
    </row>
    <row r="524" spans="1:7" x14ac:dyDescent="0.2">
      <c r="A524" s="734" t="s">
        <v>307</v>
      </c>
      <c r="B524" s="735"/>
      <c r="C524" s="735"/>
      <c r="D524" s="736"/>
      <c r="E524" s="404"/>
      <c r="F524" s="405"/>
      <c r="G524" s="406"/>
    </row>
    <row r="525" spans="1:7" x14ac:dyDescent="0.2">
      <c r="A525" s="651" t="s">
        <v>308</v>
      </c>
      <c r="B525" s="720"/>
      <c r="C525" s="720"/>
      <c r="D525" s="652"/>
      <c r="E525" s="407">
        <f>SUM(E526:E539)</f>
        <v>0</v>
      </c>
      <c r="F525" s="407">
        <f>SUM(F526:F539)</f>
        <v>0</v>
      </c>
      <c r="G525" s="403"/>
    </row>
    <row r="526" spans="1:7" x14ac:dyDescent="0.2">
      <c r="A526" s="734" t="s">
        <v>309</v>
      </c>
      <c r="B526" s="735"/>
      <c r="C526" s="735"/>
      <c r="D526" s="736"/>
      <c r="E526" s="375"/>
      <c r="F526" s="376"/>
      <c r="G526" s="163"/>
    </row>
    <row r="527" spans="1:7" x14ac:dyDescent="0.2">
      <c r="A527" s="734" t="s">
        <v>310</v>
      </c>
      <c r="B527" s="735"/>
      <c r="C527" s="735"/>
      <c r="D527" s="736"/>
      <c r="E527" s="375"/>
      <c r="F527" s="376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8"/>
      <c r="G528" s="409"/>
    </row>
    <row r="529" spans="1:9" x14ac:dyDescent="0.2">
      <c r="A529" s="734" t="s">
        <v>312</v>
      </c>
      <c r="B529" s="735"/>
      <c r="C529" s="735"/>
      <c r="D529" s="736"/>
      <c r="E529" s="375"/>
      <c r="F529" s="376"/>
      <c r="G529" s="163"/>
    </row>
    <row r="530" spans="1:9" x14ac:dyDescent="0.2">
      <c r="A530" s="734" t="s">
        <v>313</v>
      </c>
      <c r="B530" s="735"/>
      <c r="C530" s="735"/>
      <c r="D530" s="736"/>
      <c r="E530" s="375"/>
      <c r="F530" s="376"/>
      <c r="G530" s="163"/>
    </row>
    <row r="531" spans="1:9" x14ac:dyDescent="0.2">
      <c r="A531" s="734" t="s">
        <v>314</v>
      </c>
      <c r="B531" s="735"/>
      <c r="C531" s="735"/>
      <c r="D531" s="736"/>
      <c r="E531" s="375"/>
      <c r="F531" s="376"/>
      <c r="G531" s="163"/>
    </row>
    <row r="532" spans="1:9" x14ac:dyDescent="0.2">
      <c r="A532" s="734" t="s">
        <v>315</v>
      </c>
      <c r="B532" s="735"/>
      <c r="C532" s="735"/>
      <c r="D532" s="736"/>
      <c r="E532" s="375"/>
      <c r="F532" s="376"/>
      <c r="G532" s="163"/>
    </row>
    <row r="533" spans="1:9" x14ac:dyDescent="0.2">
      <c r="A533" s="734" t="s">
        <v>316</v>
      </c>
      <c r="B533" s="735"/>
      <c r="C533" s="735"/>
      <c r="D533" s="736"/>
      <c r="E533" s="375"/>
      <c r="F533" s="376"/>
      <c r="G533" s="163"/>
    </row>
    <row r="534" spans="1:9" x14ac:dyDescent="0.2">
      <c r="A534" s="734" t="s">
        <v>317</v>
      </c>
      <c r="B534" s="735"/>
      <c r="C534" s="735"/>
      <c r="D534" s="736"/>
      <c r="E534" s="375"/>
      <c r="F534" s="376"/>
      <c r="G534" s="163"/>
    </row>
    <row r="535" spans="1:9" x14ac:dyDescent="0.2">
      <c r="A535" s="748" t="s">
        <v>318</v>
      </c>
      <c r="B535" s="749"/>
      <c r="C535" s="749"/>
      <c r="D535" s="750"/>
      <c r="E535" s="375"/>
      <c r="F535" s="376"/>
      <c r="G535" s="163"/>
    </row>
    <row r="536" spans="1:9" x14ac:dyDescent="0.2">
      <c r="A536" s="748" t="s">
        <v>319</v>
      </c>
      <c r="B536" s="749"/>
      <c r="C536" s="749"/>
      <c r="D536" s="750"/>
      <c r="E536" s="375"/>
      <c r="F536" s="376"/>
      <c r="G536" s="163"/>
    </row>
    <row r="537" spans="1:9" x14ac:dyDescent="0.2">
      <c r="A537" s="748" t="s">
        <v>320</v>
      </c>
      <c r="B537" s="749"/>
      <c r="C537" s="749"/>
      <c r="D537" s="750"/>
      <c r="E537" s="375"/>
      <c r="F537" s="376"/>
      <c r="G537" s="163"/>
    </row>
    <row r="538" spans="1:9" x14ac:dyDescent="0.2">
      <c r="A538" s="751" t="s">
        <v>321</v>
      </c>
      <c r="B538" s="752"/>
      <c r="C538" s="752"/>
      <c r="D538" s="753"/>
      <c r="E538" s="375"/>
      <c r="F538" s="376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5"/>
      <c r="F539" s="376"/>
      <c r="G539" s="163"/>
      <c r="I539" s="409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0</v>
      </c>
      <c r="F540" s="285">
        <f>SUM(F497+F506+F507+F508+F509+F510)</f>
        <v>0</v>
      </c>
      <c r="G540" s="394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3422.91</v>
      </c>
      <c r="D546" s="282">
        <v>16152.75</v>
      </c>
    </row>
    <row r="547" spans="1:5" x14ac:dyDescent="0.2">
      <c r="A547" s="640" t="s">
        <v>327</v>
      </c>
      <c r="B547" s="641"/>
      <c r="C547" s="375"/>
      <c r="D547" s="376"/>
    </row>
    <row r="548" spans="1:5" x14ac:dyDescent="0.2">
      <c r="A548" s="643" t="s">
        <v>328</v>
      </c>
      <c r="B548" s="644"/>
      <c r="C548" s="375">
        <v>21948.23</v>
      </c>
      <c r="D548" s="376">
        <v>23749.040000000001</v>
      </c>
    </row>
    <row r="549" spans="1:5" ht="30.6" customHeight="1" x14ac:dyDescent="0.2">
      <c r="A549" s="686" t="s">
        <v>329</v>
      </c>
      <c r="B549" s="687"/>
      <c r="C549" s="375"/>
      <c r="D549" s="376"/>
    </row>
    <row r="550" spans="1:5" ht="44.1" customHeight="1" x14ac:dyDescent="0.2">
      <c r="A550" s="582" t="s">
        <v>330</v>
      </c>
      <c r="B550" s="642"/>
      <c r="C550" s="375"/>
      <c r="D550" s="376"/>
    </row>
    <row r="551" spans="1:5" ht="27" customHeight="1" x14ac:dyDescent="0.2">
      <c r="A551" s="582" t="s">
        <v>331</v>
      </c>
      <c r="B551" s="642"/>
      <c r="C551" s="375">
        <v>2323.15</v>
      </c>
      <c r="D551" s="376">
        <v>2480.96</v>
      </c>
    </row>
    <row r="552" spans="1:5" x14ac:dyDescent="0.2">
      <c r="A552" s="760" t="s">
        <v>332</v>
      </c>
      <c r="B552" s="761"/>
      <c r="C552" s="374"/>
      <c r="D552" s="410"/>
      <c r="E552" s="409"/>
    </row>
    <row r="553" spans="1:5" ht="29.1" customHeight="1" x14ac:dyDescent="0.2">
      <c r="A553" s="582" t="s">
        <v>333</v>
      </c>
      <c r="B553" s="642"/>
      <c r="C553" s="375"/>
      <c r="D553" s="376"/>
    </row>
    <row r="554" spans="1:5" ht="35.85" customHeight="1" x14ac:dyDescent="0.2">
      <c r="A554" s="686" t="s">
        <v>334</v>
      </c>
      <c r="B554" s="687"/>
      <c r="C554" s="411">
        <v>6850.8</v>
      </c>
      <c r="D554" s="376">
        <v>6850.8</v>
      </c>
    </row>
    <row r="555" spans="1:5" ht="13.5" thickBot="1" x14ac:dyDescent="0.25">
      <c r="A555" s="787" t="s">
        <v>17</v>
      </c>
      <c r="B555" s="788"/>
      <c r="C555" s="412"/>
      <c r="D555" s="413"/>
    </row>
    <row r="556" spans="1:5" ht="13.5" thickBot="1" x14ac:dyDescent="0.25">
      <c r="A556" s="647" t="s">
        <v>84</v>
      </c>
      <c r="B556" s="648"/>
      <c r="C556" s="285">
        <f>SUM(C546:C555)</f>
        <v>34545.090000000004</v>
      </c>
      <c r="D556" s="285">
        <f>SUM(D546:D555)</f>
        <v>49233.55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4">
        <f>E563+E564+E565</f>
        <v>0</v>
      </c>
      <c r="F562" s="414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3"/>
      <c r="F563" s="415"/>
    </row>
    <row r="564" spans="1:6" x14ac:dyDescent="0.2">
      <c r="A564" s="775" t="s">
        <v>339</v>
      </c>
      <c r="B564" s="776"/>
      <c r="C564" s="776"/>
      <c r="D564" s="777"/>
      <c r="E564" s="375"/>
      <c r="F564" s="376"/>
    </row>
    <row r="565" spans="1:6" ht="13.5" thickBot="1" x14ac:dyDescent="0.25">
      <c r="A565" s="778" t="s">
        <v>340</v>
      </c>
      <c r="B565" s="779"/>
      <c r="C565" s="779"/>
      <c r="D565" s="780"/>
      <c r="E565" s="379"/>
      <c r="F565" s="380"/>
    </row>
    <row r="566" spans="1:6" ht="13.5" thickBot="1" x14ac:dyDescent="0.25">
      <c r="A566" s="781" t="s">
        <v>341</v>
      </c>
      <c r="B566" s="782"/>
      <c r="C566" s="782"/>
      <c r="D566" s="783"/>
      <c r="E566" s="414">
        <v>0</v>
      </c>
      <c r="F566" s="416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7">
        <f>SUM(E568:E577)</f>
        <v>76703.92</v>
      </c>
      <c r="F567" s="417">
        <f>SUM(F568:F577)</f>
        <v>421</v>
      </c>
    </row>
    <row r="568" spans="1:6" x14ac:dyDescent="0.2">
      <c r="A568" s="795" t="s">
        <v>343</v>
      </c>
      <c r="B568" s="796"/>
      <c r="C568" s="796"/>
      <c r="D568" s="797"/>
      <c r="E568" s="418"/>
      <c r="F568" s="418"/>
    </row>
    <row r="569" spans="1:6" x14ac:dyDescent="0.2">
      <c r="A569" s="721" t="s">
        <v>344</v>
      </c>
      <c r="B569" s="722"/>
      <c r="C569" s="722"/>
      <c r="D569" s="723"/>
      <c r="E569" s="407"/>
      <c r="F569" s="407"/>
    </row>
    <row r="570" spans="1:6" x14ac:dyDescent="0.2">
      <c r="A570" s="721" t="s">
        <v>345</v>
      </c>
      <c r="B570" s="722"/>
      <c r="C570" s="722"/>
      <c r="D570" s="723"/>
      <c r="E570" s="375"/>
      <c r="F570" s="375"/>
    </row>
    <row r="571" spans="1:6" x14ac:dyDescent="0.2">
      <c r="A571" s="721" t="s">
        <v>346</v>
      </c>
      <c r="B571" s="722"/>
      <c r="C571" s="722"/>
      <c r="D571" s="723"/>
      <c r="E571" s="375"/>
      <c r="F571" s="376"/>
    </row>
    <row r="572" spans="1:6" x14ac:dyDescent="0.2">
      <c r="A572" s="721" t="s">
        <v>347</v>
      </c>
      <c r="B572" s="722"/>
      <c r="C572" s="722"/>
      <c r="D572" s="723"/>
      <c r="E572" s="375"/>
      <c r="F572" s="376"/>
    </row>
    <row r="573" spans="1:6" x14ac:dyDescent="0.2">
      <c r="A573" s="721" t="s">
        <v>348</v>
      </c>
      <c r="B573" s="722"/>
      <c r="C573" s="722"/>
      <c r="D573" s="723"/>
      <c r="E573" s="412"/>
      <c r="F573" s="413"/>
    </row>
    <row r="574" spans="1:6" x14ac:dyDescent="0.2">
      <c r="A574" s="721" t="s">
        <v>349</v>
      </c>
      <c r="B574" s="722"/>
      <c r="C574" s="722"/>
      <c r="D574" s="723"/>
      <c r="E574" s="412"/>
      <c r="F574" s="413"/>
    </row>
    <row r="575" spans="1:6" ht="31.35" customHeight="1" x14ac:dyDescent="0.2">
      <c r="A575" s="775" t="s">
        <v>350</v>
      </c>
      <c r="B575" s="776"/>
      <c r="C575" s="776"/>
      <c r="D575" s="777"/>
      <c r="E575" s="375"/>
      <c r="F575" s="376"/>
    </row>
    <row r="576" spans="1:6" ht="54.75" customHeight="1" x14ac:dyDescent="0.2">
      <c r="A576" s="775" t="s">
        <v>351</v>
      </c>
      <c r="B576" s="776"/>
      <c r="C576" s="776"/>
      <c r="D576" s="777"/>
      <c r="E576" s="412"/>
      <c r="F576" s="413"/>
    </row>
    <row r="577" spans="1:9" ht="63.75" customHeight="1" thickBot="1" x14ac:dyDescent="0.25">
      <c r="A577" s="778" t="s">
        <v>352</v>
      </c>
      <c r="B577" s="779"/>
      <c r="C577" s="779"/>
      <c r="D577" s="780"/>
      <c r="E577" s="412">
        <v>76703.92</v>
      </c>
      <c r="F577" s="413">
        <v>421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76703.92</v>
      </c>
      <c r="F578" s="255">
        <f>SUM(F562+F566+F567)</f>
        <v>421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7"/>
      <c r="F584" s="397"/>
    </row>
    <row r="585" spans="1:9" ht="13.5" thickBot="1" x14ac:dyDescent="0.25">
      <c r="A585" s="586" t="s">
        <v>356</v>
      </c>
      <c r="B585" s="729"/>
      <c r="C585" s="729"/>
      <c r="D585" s="730"/>
      <c r="E585" s="371">
        <f>SUM(E586+E587+E591)</f>
        <v>0</v>
      </c>
      <c r="F585" s="371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9">
        <f>SUM(E588:E590)</f>
        <v>0</v>
      </c>
      <c r="F587" s="419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7"/>
      <c r="F588" s="407"/>
    </row>
    <row r="589" spans="1:9" x14ac:dyDescent="0.2">
      <c r="A589" s="775" t="s">
        <v>360</v>
      </c>
      <c r="B589" s="776"/>
      <c r="C589" s="776"/>
      <c r="D589" s="777"/>
      <c r="E589" s="407"/>
      <c r="F589" s="407"/>
    </row>
    <row r="590" spans="1:9" x14ac:dyDescent="0.2">
      <c r="A590" s="775" t="s">
        <v>361</v>
      </c>
      <c r="B590" s="776"/>
      <c r="C590" s="776"/>
      <c r="D590" s="777"/>
      <c r="E590" s="375"/>
      <c r="F590" s="375"/>
    </row>
    <row r="591" spans="1:9" x14ac:dyDescent="0.2">
      <c r="A591" s="666" t="s">
        <v>362</v>
      </c>
      <c r="B591" s="798"/>
      <c r="C591" s="798"/>
      <c r="D591" s="667"/>
      <c r="E591" s="419">
        <f>SUM(E593:E596)</f>
        <v>0</v>
      </c>
      <c r="F591" s="419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9"/>
      <c r="F592" s="419"/>
      <c r="G592" s="275"/>
      <c r="H592" s="275"/>
      <c r="I592" s="420"/>
    </row>
    <row r="593" spans="1:6" x14ac:dyDescent="0.2">
      <c r="A593" s="585" t="s">
        <v>364</v>
      </c>
      <c r="B593" s="724"/>
      <c r="C593" s="724"/>
      <c r="D593" s="653"/>
      <c r="E593" s="375"/>
      <c r="F593" s="375"/>
    </row>
    <row r="594" spans="1:6" x14ac:dyDescent="0.2">
      <c r="A594" s="799" t="s">
        <v>365</v>
      </c>
      <c r="B594" s="800"/>
      <c r="C594" s="800"/>
      <c r="D594" s="801"/>
      <c r="E594" s="375"/>
      <c r="F594" s="375"/>
    </row>
    <row r="595" spans="1:6" x14ac:dyDescent="0.2">
      <c r="A595" s="799" t="s">
        <v>366</v>
      </c>
      <c r="B595" s="800"/>
      <c r="C595" s="800"/>
      <c r="D595" s="801"/>
      <c r="E595" s="375"/>
      <c r="F595" s="375"/>
    </row>
    <row r="596" spans="1:6" ht="55.35" customHeight="1" thickBot="1" x14ac:dyDescent="0.25">
      <c r="A596" s="778" t="s">
        <v>367</v>
      </c>
      <c r="B596" s="779"/>
      <c r="C596" s="779"/>
      <c r="D596" s="780"/>
      <c r="E596" s="379"/>
      <c r="F596" s="379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21" t="s">
        <v>369</v>
      </c>
      <c r="B600" s="422"/>
      <c r="C600" s="422"/>
      <c r="D600" s="423"/>
      <c r="E600" s="423"/>
      <c r="F600" s="423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1"/>
      <c r="F603" s="371"/>
    </row>
    <row r="604" spans="1:6" ht="13.5" thickBot="1" x14ac:dyDescent="0.25">
      <c r="A604" s="781" t="s">
        <v>371</v>
      </c>
      <c r="B604" s="782"/>
      <c r="C604" s="782"/>
      <c r="D604" s="783"/>
      <c r="E604" s="371">
        <f>SUM(E605:E606)</f>
        <v>0</v>
      </c>
      <c r="F604" s="371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12"/>
      <c r="F606" s="413"/>
    </row>
    <row r="607" spans="1:6" ht="13.5" thickBot="1" x14ac:dyDescent="0.25">
      <c r="A607" s="781" t="s">
        <v>374</v>
      </c>
      <c r="B607" s="782"/>
      <c r="C607" s="782"/>
      <c r="D607" s="783"/>
      <c r="E607" s="371">
        <f>SUM(E608:E614)</f>
        <v>0</v>
      </c>
      <c r="F607" s="371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4"/>
      <c r="F608" s="425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5"/>
      <c r="F611" s="376"/>
    </row>
    <row r="612" spans="1:6" x14ac:dyDescent="0.2">
      <c r="A612" s="775" t="s">
        <v>379</v>
      </c>
      <c r="B612" s="776"/>
      <c r="C612" s="776"/>
      <c r="D612" s="777"/>
      <c r="E612" s="412"/>
      <c r="F612" s="413"/>
    </row>
    <row r="613" spans="1:6" x14ac:dyDescent="0.2">
      <c r="A613" s="775" t="s">
        <v>380</v>
      </c>
      <c r="B613" s="776"/>
      <c r="C613" s="776"/>
      <c r="D613" s="777"/>
      <c r="E613" s="412"/>
      <c r="F613" s="413"/>
    </row>
    <row r="614" spans="1:6" ht="13.5" thickBot="1" x14ac:dyDescent="0.25">
      <c r="A614" s="819" t="s">
        <v>138</v>
      </c>
      <c r="B614" s="820"/>
      <c r="C614" s="820"/>
      <c r="D614" s="821"/>
      <c r="E614" s="412"/>
      <c r="F614" s="413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0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1">
        <f>E622+E623</f>
        <v>0</v>
      </c>
      <c r="F621" s="371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3"/>
      <c r="F622" s="415"/>
    </row>
    <row r="623" spans="1:6" ht="13.5" thickBot="1" x14ac:dyDescent="0.25">
      <c r="A623" s="810" t="s">
        <v>383</v>
      </c>
      <c r="B623" s="811"/>
      <c r="C623" s="811"/>
      <c r="D623" s="812"/>
      <c r="E623" s="379"/>
      <c r="F623" s="380"/>
    </row>
    <row r="624" spans="1:6" ht="13.5" thickBot="1" x14ac:dyDescent="0.25">
      <c r="A624" s="586" t="s">
        <v>384</v>
      </c>
      <c r="B624" s="729"/>
      <c r="C624" s="729"/>
      <c r="D624" s="730"/>
      <c r="E624" s="371">
        <f>SUM(E625:E630)</f>
        <v>0</v>
      </c>
      <c r="F624" s="371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5"/>
      <c r="F625" s="375"/>
    </row>
    <row r="626" spans="1:6" x14ac:dyDescent="0.2">
      <c r="A626" s="775" t="s">
        <v>386</v>
      </c>
      <c r="B626" s="776"/>
      <c r="C626" s="776"/>
      <c r="D626" s="777"/>
      <c r="E626" s="375"/>
      <c r="F626" s="375"/>
    </row>
    <row r="627" spans="1:6" x14ac:dyDescent="0.2">
      <c r="A627" s="775" t="s">
        <v>387</v>
      </c>
      <c r="B627" s="776"/>
      <c r="C627" s="776"/>
      <c r="D627" s="777"/>
      <c r="E627" s="412"/>
      <c r="F627" s="412"/>
    </row>
    <row r="628" spans="1:6" x14ac:dyDescent="0.2">
      <c r="A628" s="775" t="s">
        <v>388</v>
      </c>
      <c r="B628" s="776"/>
      <c r="C628" s="776"/>
      <c r="D628" s="777"/>
      <c r="E628" s="412"/>
      <c r="F628" s="412"/>
    </row>
    <row r="629" spans="1:6" x14ac:dyDescent="0.2">
      <c r="A629" s="775" t="s">
        <v>389</v>
      </c>
      <c r="B629" s="776"/>
      <c r="C629" s="776"/>
      <c r="D629" s="777"/>
      <c r="E629" s="412"/>
      <c r="F629" s="412"/>
    </row>
    <row r="630" spans="1:6" ht="13.5" thickBot="1" x14ac:dyDescent="0.25">
      <c r="A630" s="831" t="s">
        <v>138</v>
      </c>
      <c r="B630" s="832"/>
      <c r="C630" s="832"/>
      <c r="D630" s="833"/>
      <c r="E630" s="412"/>
      <c r="F630" s="412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6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7" t="s">
        <v>392</v>
      </c>
      <c r="D641" s="428" t="s">
        <v>393</v>
      </c>
      <c r="E641" s="429" t="s">
        <v>272</v>
      </c>
      <c r="F641" s="428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451">
        <f>SUM(D643:D672)</f>
        <v>0</v>
      </c>
      <c r="E642" s="451">
        <f>SUM(E643:E672)</f>
        <v>0</v>
      </c>
      <c r="F642" s="451">
        <f>SUM(F643:F672)</f>
        <v>0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/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30"/>
      <c r="D673" s="453"/>
      <c r="E673" s="431"/>
      <c r="F673" s="176"/>
    </row>
    <row r="674" spans="1:6" ht="13.5" thickBot="1" x14ac:dyDescent="0.25">
      <c r="A674" s="843" t="s">
        <v>396</v>
      </c>
      <c r="B674" s="608"/>
      <c r="C674" s="432"/>
      <c r="D674" s="433"/>
      <c r="E674" s="434"/>
      <c r="F674" s="433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0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5">
        <v>33</v>
      </c>
      <c r="D683" s="436">
        <v>35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7"/>
      <c r="C687" s="437"/>
    </row>
    <row r="688" spans="1:6" ht="51.75" thickBot="1" x14ac:dyDescent="0.25">
      <c r="A688" s="427" t="s">
        <v>403</v>
      </c>
      <c r="B688" s="428" t="s">
        <v>404</v>
      </c>
      <c r="C688" s="428" t="s">
        <v>154</v>
      </c>
      <c r="D688" s="128" t="s">
        <v>405</v>
      </c>
      <c r="E688" s="127" t="s">
        <v>406</v>
      </c>
    </row>
    <row r="689" spans="1:5" x14ac:dyDescent="0.2">
      <c r="A689" s="438" t="s">
        <v>81</v>
      </c>
      <c r="B689" s="172"/>
      <c r="C689" s="172"/>
      <c r="D689" s="439"/>
      <c r="E689" s="172"/>
    </row>
    <row r="690" spans="1:5" x14ac:dyDescent="0.2">
      <c r="A690" s="440" t="s">
        <v>82</v>
      </c>
      <c r="B690" s="145"/>
      <c r="C690" s="145"/>
      <c r="D690" s="144"/>
      <c r="E690" s="145"/>
    </row>
    <row r="691" spans="1:5" x14ac:dyDescent="0.2">
      <c r="A691" s="440" t="s">
        <v>407</v>
      </c>
      <c r="B691" s="145"/>
      <c r="C691" s="145"/>
      <c r="D691" s="144"/>
      <c r="E691" s="145"/>
    </row>
    <row r="692" spans="1:5" x14ac:dyDescent="0.2">
      <c r="A692" s="440" t="s">
        <v>408</v>
      </c>
      <c r="B692" s="145"/>
      <c r="C692" s="145"/>
      <c r="D692" s="144"/>
      <c r="E692" s="145"/>
    </row>
    <row r="693" spans="1:5" x14ac:dyDescent="0.2">
      <c r="A693" s="440" t="s">
        <v>409</v>
      </c>
      <c r="B693" s="145"/>
      <c r="C693" s="145"/>
      <c r="D693" s="144"/>
      <c r="E693" s="145"/>
    </row>
    <row r="694" spans="1:5" x14ac:dyDescent="0.2">
      <c r="A694" s="440" t="s">
        <v>410</v>
      </c>
      <c r="B694" s="145"/>
      <c r="C694" s="145"/>
      <c r="D694" s="144"/>
      <c r="E694" s="145"/>
    </row>
    <row r="695" spans="1:5" x14ac:dyDescent="0.2">
      <c r="A695" s="440" t="s">
        <v>411</v>
      </c>
      <c r="B695" s="145"/>
      <c r="C695" s="145"/>
      <c r="D695" s="144"/>
      <c r="E695" s="145"/>
    </row>
    <row r="696" spans="1:5" ht="13.5" thickBot="1" x14ac:dyDescent="0.25">
      <c r="A696" s="441" t="s">
        <v>412</v>
      </c>
      <c r="B696" s="442"/>
      <c r="C696" s="442"/>
      <c r="D696" s="443"/>
      <c r="E696" s="442"/>
    </row>
    <row r="699" spans="1:5" x14ac:dyDescent="0.2">
      <c r="A699" s="346" t="s">
        <v>413</v>
      </c>
      <c r="B699" s="444"/>
      <c r="C699" s="444"/>
      <c r="D699" s="444"/>
      <c r="E699" s="444"/>
    </row>
    <row r="700" spans="1:5" ht="13.5" thickBot="1" x14ac:dyDescent="0.25">
      <c r="B700" s="437"/>
      <c r="C700" s="437"/>
    </row>
    <row r="701" spans="1:5" ht="51.75" thickBot="1" x14ac:dyDescent="0.25">
      <c r="A701" s="427" t="s">
        <v>403</v>
      </c>
      <c r="B701" s="428" t="s">
        <v>404</v>
      </c>
      <c r="C701" s="428" t="s">
        <v>154</v>
      </c>
      <c r="D701" s="128" t="s">
        <v>414</v>
      </c>
      <c r="E701" s="127" t="s">
        <v>406</v>
      </c>
    </row>
    <row r="702" spans="1:5" x14ac:dyDescent="0.2">
      <c r="A702" s="438" t="s">
        <v>81</v>
      </c>
      <c r="B702" s="172"/>
      <c r="C702" s="172"/>
      <c r="D702" s="439"/>
      <c r="E702" s="172"/>
    </row>
    <row r="703" spans="1:5" x14ac:dyDescent="0.2">
      <c r="A703" s="440" t="s">
        <v>82</v>
      </c>
      <c r="B703" s="145"/>
      <c r="C703" s="145"/>
      <c r="D703" s="144"/>
      <c r="E703" s="145"/>
    </row>
    <row r="704" spans="1:5" x14ac:dyDescent="0.2">
      <c r="A704" s="440" t="s">
        <v>407</v>
      </c>
      <c r="B704" s="145"/>
      <c r="C704" s="145"/>
      <c r="D704" s="144"/>
      <c r="E704" s="145"/>
    </row>
    <row r="705" spans="1:7" x14ac:dyDescent="0.2">
      <c r="A705" s="440" t="s">
        <v>408</v>
      </c>
      <c r="B705" s="145"/>
      <c r="C705" s="145"/>
      <c r="D705" s="144"/>
      <c r="E705" s="145"/>
    </row>
    <row r="706" spans="1:7" x14ac:dyDescent="0.2">
      <c r="A706" s="440" t="s">
        <v>409</v>
      </c>
      <c r="B706" s="145"/>
      <c r="C706" s="145"/>
      <c r="D706" s="144"/>
      <c r="E706" s="145"/>
    </row>
    <row r="707" spans="1:7" x14ac:dyDescent="0.2">
      <c r="A707" s="440" t="s">
        <v>410</v>
      </c>
      <c r="B707" s="145"/>
      <c r="C707" s="145"/>
      <c r="D707" s="144"/>
      <c r="E707" s="145"/>
    </row>
    <row r="708" spans="1:7" x14ac:dyDescent="0.2">
      <c r="A708" s="440" t="s">
        <v>411</v>
      </c>
      <c r="B708" s="145"/>
      <c r="C708" s="145"/>
      <c r="D708" s="144"/>
      <c r="E708" s="145"/>
    </row>
    <row r="709" spans="1:7" ht="13.5" thickBot="1" x14ac:dyDescent="0.25">
      <c r="A709" s="441" t="s">
        <v>412</v>
      </c>
      <c r="B709" s="442"/>
      <c r="C709" s="442"/>
      <c r="D709" s="443"/>
      <c r="E709" s="442"/>
    </row>
    <row r="717" spans="1:7" x14ac:dyDescent="0.2">
      <c r="A717" s="445"/>
      <c r="B717" s="445"/>
      <c r="C717" s="838"/>
      <c r="D717" s="839"/>
      <c r="E717" s="445"/>
      <c r="F717" s="445"/>
    </row>
    <row r="718" spans="1:7" x14ac:dyDescent="0.2">
      <c r="A718" s="446" t="s">
        <v>415</v>
      </c>
      <c r="B718" s="446"/>
      <c r="C718" s="838">
        <v>44620</v>
      </c>
      <c r="D718" s="839"/>
      <c r="E718" s="446"/>
      <c r="F718" s="840" t="s">
        <v>416</v>
      </c>
      <c r="G718" s="840"/>
    </row>
    <row r="719" spans="1:7" x14ac:dyDescent="0.2">
      <c r="A719" s="446" t="s">
        <v>417</v>
      </c>
      <c r="B719" s="207"/>
      <c r="C719" s="840" t="s">
        <v>418</v>
      </c>
      <c r="D719" s="841"/>
      <c r="E719" s="446"/>
      <c r="F719" s="840" t="s">
        <v>419</v>
      </c>
      <c r="G719" s="840"/>
    </row>
  </sheetData>
  <customSheetViews>
    <customSheetView guid="{3A6C814E-58BD-485B-8C46-22741518EB01}" scale="115" showPageBreaks="1" topLeftCell="C556">
      <selection activeCell="D22" sqref="D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scale="115" topLeftCell="A4">
      <selection activeCell="D22" sqref="D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 scale="115">
      <selection activeCell="A29" sqref="A29:I2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 scale="115">
      <selection activeCell="D13" sqref="D1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 scale="115">
      <selection activeCell="A29" sqref="A29:I2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cale="115" showPageBreaks="1" topLeftCell="A652">
      <selection activeCell="K425" sqref="K42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scale="115" topLeftCell="A588">
      <selection activeCell="D22" sqref="D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scale="115" topLeftCell="A4">
      <selection activeCell="D22" sqref="D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scale="115" topLeftCell="A560">
      <selection activeCell="G572" sqref="G57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scale="115" topLeftCell="A4">
      <selection activeCell="D22" sqref="D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cale="115" showPageBreaks="1">
      <selection activeCell="A29" sqref="A29:I2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 scale="115" showPageBreaks="1">
      <selection activeCell="D13" sqref="D1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 scale="115">
      <selection activeCell="A29" sqref="A29:I2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scale="115" topLeftCell="A4">
      <selection activeCell="D22" sqref="D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scale="115" topLeftCell="A37">
      <selection activeCell="A29" sqref="A29:I2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 scale="115">
      <selection activeCell="A29" sqref="A29:I2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scale="115" showPageBreaks="1">
      <selection activeCell="D13" sqref="D1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 scale="115">
      <selection activeCell="D13" sqref="D1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 scale="115">
      <selection activeCell="A29" sqref="A29:I2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 scale="115">
      <selection activeCell="A29" sqref="A29:I2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scale="115" showPageBreaks="1">
      <selection activeCell="D22" sqref="D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scale="115" topLeftCell="A4">
      <selection activeCell="D22" sqref="D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 scale="115" topLeftCell="A461">
      <selection activeCell="A29" sqref="A29:I2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 scale="115">
      <selection activeCell="D13" sqref="D1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scale="115" topLeftCell="A4">
      <selection activeCell="D22" sqref="D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 scale="115">
      <selection activeCell="D13" sqref="D1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 scale="115">
      <selection activeCell="D13" sqref="D1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 scale="115">
      <selection activeCell="D13" sqref="D1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scale="115" showPageBreaks="1">
      <selection activeCell="A29" sqref="A29:I2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scale="115" topLeftCell="A4">
      <selection activeCell="D22" sqref="D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cale="115" showPageBreaks="1" printArea="1" topLeftCell="A7">
      <selection activeCell="C736" sqref="C736"/>
      <rowBreaks count="22" manualBreakCount="22">
        <brk id="37" max="16383" man="1"/>
        <brk id="73" max="16383" man="1"/>
        <brk id="99" max="9" man="1"/>
        <brk id="123" max="16383" man="1"/>
        <brk id="152" max="9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50" max="16383" man="1"/>
        <brk id="492" max="9" man="1"/>
        <brk id="540" max="16383" man="1"/>
        <brk id="558" max="16383" man="1"/>
        <brk id="579" max="16383" man="1"/>
        <brk id="598" max="16383" man="1"/>
        <brk id="636" max="16383" man="1"/>
        <brk id="677" max="9" man="1"/>
      </rowBreaks>
      <pageMargins left="0.11811023622047245" right="0.11811023622047245" top="0.86614173228346458" bottom="0.15748031496062992" header="0.31496062992125984" footer="0.31496062992125984"/>
      <pageSetup paperSize="9" scale="67" orientation="landscape" r:id="rId31"/>
      <headerFooter>
        <oddHeader>&amp;C&amp;"-,Standardowy"Poradnia Psychologiczno-Pedagogiczna nr 12
Informacja dodatkowa do sprawozdania finansowego za rok obrotowy zakończony 31 grudnia 2021 r.
II. Dodatkowe informacje i objaśnienia</oddHeader>
        <oddFooter>&amp;LSporządziła: Agnieszka Lenarcik&amp;CWprowadzenie oraz dodatkowe  informacje i objaśnienia stanowią integralną część sprawozdania finansowego</oddFooter>
      </headerFooter>
    </customSheetView>
    <customSheetView guid="{B1F3944A-0485-4F11-AC22-FCE34816604E}" scale="115">
      <selection activeCell="D13" sqref="D1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cale="115" showPageBreaks="1">
      <selection activeCell="A29" sqref="A29:I2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 scale="115">
      <selection activeCell="A29" sqref="A29:I2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&amp;C&amp;"-,Standardowy"Poradnia Psychologiczno - Pedagogiczna nr 12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&amp;C&amp;"-,Standardowy"Poradnia Psychologiczno - Pedagogiczna nr 12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12P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2022-04-22T09:16:32Z</dcterms:modified>
</cp:coreProperties>
</file>