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15L" sheetId="5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5" l="1"/>
  <c r="E642" i="5"/>
  <c r="D642" i="5"/>
  <c r="C642" i="5"/>
  <c r="F675" i="5" l="1"/>
  <c r="E675" i="5"/>
  <c r="D675" i="5"/>
  <c r="C675" i="5"/>
  <c r="F624" i="5"/>
  <c r="E624" i="5"/>
  <c r="F621" i="5"/>
  <c r="E621" i="5"/>
  <c r="F607" i="5"/>
  <c r="E607" i="5"/>
  <c r="F604" i="5"/>
  <c r="E604" i="5"/>
  <c r="F591" i="5"/>
  <c r="E591" i="5"/>
  <c r="F587" i="5"/>
  <c r="E587" i="5"/>
  <c r="F567" i="5"/>
  <c r="E567" i="5"/>
  <c r="F562" i="5"/>
  <c r="E562" i="5"/>
  <c r="D556" i="5"/>
  <c r="C556" i="5"/>
  <c r="F525" i="5"/>
  <c r="E525" i="5"/>
  <c r="F522" i="5"/>
  <c r="E522" i="5"/>
  <c r="F519" i="5"/>
  <c r="E519" i="5"/>
  <c r="F511" i="5"/>
  <c r="E511" i="5"/>
  <c r="F497" i="5"/>
  <c r="E497" i="5"/>
  <c r="C472" i="5"/>
  <c r="B472" i="5"/>
  <c r="C467" i="5"/>
  <c r="B467" i="5"/>
  <c r="C461" i="5"/>
  <c r="B461" i="5"/>
  <c r="C456" i="5"/>
  <c r="B456" i="5"/>
  <c r="D422" i="5"/>
  <c r="D421" i="5" s="1"/>
  <c r="D430" i="5" s="1"/>
  <c r="C422" i="5"/>
  <c r="C421" i="5" s="1"/>
  <c r="C430" i="5" s="1"/>
  <c r="H411" i="5"/>
  <c r="G411" i="5"/>
  <c r="F411" i="5"/>
  <c r="E411" i="5"/>
  <c r="D411" i="5"/>
  <c r="C411" i="5"/>
  <c r="B411" i="5"/>
  <c r="H410" i="5"/>
  <c r="G410" i="5"/>
  <c r="F410" i="5"/>
  <c r="E410" i="5"/>
  <c r="D410" i="5"/>
  <c r="C410" i="5"/>
  <c r="B410" i="5"/>
  <c r="I409" i="5"/>
  <c r="I408" i="5"/>
  <c r="I407" i="5"/>
  <c r="I405" i="5"/>
  <c r="I404" i="5"/>
  <c r="I403" i="5"/>
  <c r="I402" i="5"/>
  <c r="H401" i="5"/>
  <c r="G401" i="5"/>
  <c r="F401" i="5"/>
  <c r="E401" i="5"/>
  <c r="D401" i="5"/>
  <c r="C401" i="5"/>
  <c r="B401" i="5"/>
  <c r="I400" i="5"/>
  <c r="I399" i="5"/>
  <c r="I398" i="5"/>
  <c r="H397" i="5"/>
  <c r="G397" i="5"/>
  <c r="F397" i="5"/>
  <c r="E397" i="5"/>
  <c r="D397" i="5"/>
  <c r="C397" i="5"/>
  <c r="B397" i="5"/>
  <c r="I396" i="5"/>
  <c r="D377" i="5"/>
  <c r="C377" i="5"/>
  <c r="D365" i="5"/>
  <c r="C365" i="5"/>
  <c r="D357" i="5"/>
  <c r="C357" i="5"/>
  <c r="D338" i="5"/>
  <c r="C338" i="5"/>
  <c r="D327" i="5"/>
  <c r="C327" i="5"/>
  <c r="D297" i="5"/>
  <c r="D318" i="5" s="1"/>
  <c r="C297" i="5"/>
  <c r="C318" i="5" s="1"/>
  <c r="D285" i="5"/>
  <c r="C285" i="5"/>
  <c r="E266" i="5"/>
  <c r="E269" i="5" s="1"/>
  <c r="D266" i="5"/>
  <c r="D269" i="5" s="1"/>
  <c r="C266" i="5"/>
  <c r="C269" i="5" s="1"/>
  <c r="B266" i="5"/>
  <c r="B269" i="5" s="1"/>
  <c r="E258" i="5"/>
  <c r="E261" i="5" s="1"/>
  <c r="D258" i="5"/>
  <c r="D261" i="5" s="1"/>
  <c r="C258" i="5"/>
  <c r="C261" i="5" s="1"/>
  <c r="B258" i="5"/>
  <c r="B261" i="5" s="1"/>
  <c r="D244" i="5"/>
  <c r="C244" i="5"/>
  <c r="D232" i="5"/>
  <c r="C232" i="5"/>
  <c r="D228" i="5"/>
  <c r="C228" i="5"/>
  <c r="D224" i="5"/>
  <c r="C224" i="5"/>
  <c r="G217" i="5"/>
  <c r="G216" i="5"/>
  <c r="G215" i="5"/>
  <c r="G214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1" i="5"/>
  <c r="G200" i="5"/>
  <c r="G199" i="5"/>
  <c r="G198" i="5"/>
  <c r="F197" i="5"/>
  <c r="F218" i="5" s="1"/>
  <c r="E197" i="5"/>
  <c r="E218" i="5" s="1"/>
  <c r="D197" i="5"/>
  <c r="D218" i="5" s="1"/>
  <c r="C197" i="5"/>
  <c r="C218" i="5" s="1"/>
  <c r="G196" i="5"/>
  <c r="G195" i="5"/>
  <c r="G194" i="5"/>
  <c r="G193" i="5"/>
  <c r="G192" i="5"/>
  <c r="G191" i="5"/>
  <c r="G190" i="5"/>
  <c r="G189" i="5"/>
  <c r="G188" i="5"/>
  <c r="H180" i="5"/>
  <c r="G180" i="5"/>
  <c r="F180" i="5"/>
  <c r="E180" i="5"/>
  <c r="I179" i="5"/>
  <c r="I178" i="5"/>
  <c r="I177" i="5"/>
  <c r="I176" i="5"/>
  <c r="I175" i="5"/>
  <c r="G168" i="5"/>
  <c r="F168" i="5"/>
  <c r="E168" i="5"/>
  <c r="G161" i="5"/>
  <c r="F161" i="5"/>
  <c r="E161" i="5"/>
  <c r="D129" i="5"/>
  <c r="C129" i="5"/>
  <c r="I116" i="5"/>
  <c r="H116" i="5"/>
  <c r="G116" i="5"/>
  <c r="F116" i="5"/>
  <c r="E116" i="5"/>
  <c r="D116" i="5"/>
  <c r="C116" i="5"/>
  <c r="B116" i="5"/>
  <c r="D95" i="5"/>
  <c r="C95" i="5"/>
  <c r="B95" i="5"/>
  <c r="D93" i="5"/>
  <c r="C93" i="5"/>
  <c r="B93" i="5"/>
  <c r="E92" i="5"/>
  <c r="E91" i="5"/>
  <c r="E90" i="5"/>
  <c r="E87" i="5"/>
  <c r="E86" i="5"/>
  <c r="E85" i="5"/>
  <c r="D84" i="5"/>
  <c r="C84" i="5"/>
  <c r="B84" i="5"/>
  <c r="E83" i="5"/>
  <c r="E82" i="5"/>
  <c r="D81" i="5"/>
  <c r="C81" i="5"/>
  <c r="B81" i="5"/>
  <c r="E80" i="5"/>
  <c r="E95" i="5" s="1"/>
  <c r="C67" i="5"/>
  <c r="C65" i="5"/>
  <c r="C57" i="5"/>
  <c r="C54" i="5"/>
  <c r="C48" i="5"/>
  <c r="C45" i="5"/>
  <c r="H35" i="5"/>
  <c r="G35" i="5"/>
  <c r="F35" i="5"/>
  <c r="E35" i="5"/>
  <c r="D35" i="5"/>
  <c r="C35" i="5"/>
  <c r="B35" i="5"/>
  <c r="H33" i="5"/>
  <c r="G33" i="5"/>
  <c r="F33" i="5"/>
  <c r="E33" i="5"/>
  <c r="D33" i="5"/>
  <c r="C33" i="5"/>
  <c r="B33" i="5"/>
  <c r="I32" i="5"/>
  <c r="I31" i="5"/>
  <c r="I30" i="5"/>
  <c r="I27" i="5"/>
  <c r="I26" i="5"/>
  <c r="H25" i="5"/>
  <c r="G25" i="5"/>
  <c r="F25" i="5"/>
  <c r="E25" i="5"/>
  <c r="D25" i="5"/>
  <c r="C25" i="5"/>
  <c r="B25" i="5"/>
  <c r="I24" i="5"/>
  <c r="I23" i="5"/>
  <c r="I22" i="5"/>
  <c r="H21" i="5"/>
  <c r="G21" i="5"/>
  <c r="F21" i="5"/>
  <c r="E21" i="5"/>
  <c r="D21" i="5"/>
  <c r="C21" i="5"/>
  <c r="B21" i="5"/>
  <c r="I20" i="5"/>
  <c r="I17" i="5"/>
  <c r="I16" i="5"/>
  <c r="H15" i="5"/>
  <c r="G15" i="5"/>
  <c r="F15" i="5"/>
  <c r="E15" i="5"/>
  <c r="D15" i="5"/>
  <c r="C15" i="5"/>
  <c r="B15" i="5"/>
  <c r="I14" i="5"/>
  <c r="I13" i="5"/>
  <c r="I12" i="5"/>
  <c r="H11" i="5"/>
  <c r="G11" i="5"/>
  <c r="F11" i="5"/>
  <c r="E11" i="5"/>
  <c r="D11" i="5"/>
  <c r="C11" i="5"/>
  <c r="B11" i="5"/>
  <c r="I10" i="5"/>
  <c r="E28" i="5" l="1"/>
  <c r="I25" i="5"/>
  <c r="B406" i="5"/>
  <c r="B412" i="5" s="1"/>
  <c r="C18" i="5"/>
  <c r="G28" i="5"/>
  <c r="D349" i="5"/>
  <c r="H18" i="5"/>
  <c r="E615" i="5"/>
  <c r="D18" i="5"/>
  <c r="B28" i="5"/>
  <c r="H28" i="5"/>
  <c r="B18" i="5"/>
  <c r="B36" i="5" s="1"/>
  <c r="F28" i="5"/>
  <c r="I15" i="5"/>
  <c r="C406" i="5"/>
  <c r="C412" i="5" s="1"/>
  <c r="F615" i="5"/>
  <c r="C51" i="5"/>
  <c r="H406" i="5"/>
  <c r="H412" i="5" s="1"/>
  <c r="C349" i="5"/>
  <c r="F631" i="5"/>
  <c r="E18" i="5"/>
  <c r="I11" i="5"/>
  <c r="E510" i="5"/>
  <c r="E578" i="5"/>
  <c r="F18" i="5"/>
  <c r="D28" i="5"/>
  <c r="E406" i="5"/>
  <c r="E412" i="5" s="1"/>
  <c r="I397" i="5"/>
  <c r="F510" i="5"/>
  <c r="F540" i="5" s="1"/>
  <c r="F578" i="5"/>
  <c r="I35" i="5"/>
  <c r="C88" i="5"/>
  <c r="C96" i="5" s="1"/>
  <c r="F406" i="5"/>
  <c r="F412" i="5" s="1"/>
  <c r="B455" i="5"/>
  <c r="G197" i="5"/>
  <c r="G218" i="5" s="1"/>
  <c r="H36" i="5"/>
  <c r="C370" i="5"/>
  <c r="I401" i="5"/>
  <c r="C455" i="5"/>
  <c r="C60" i="5"/>
  <c r="C68" i="5" s="1"/>
  <c r="D88" i="5"/>
  <c r="D96" i="5" s="1"/>
  <c r="E84" i="5"/>
  <c r="C236" i="5"/>
  <c r="B466" i="5"/>
  <c r="G18" i="5"/>
  <c r="E81" i="5"/>
  <c r="I411" i="5"/>
  <c r="C466" i="5"/>
  <c r="F585" i="5"/>
  <c r="F597" i="5" s="1"/>
  <c r="D406" i="5"/>
  <c r="D412" i="5" s="1"/>
  <c r="I21" i="5"/>
  <c r="I28" i="5" s="1"/>
  <c r="I33" i="5"/>
  <c r="E93" i="5"/>
  <c r="I180" i="5"/>
  <c r="E540" i="5"/>
  <c r="G406" i="5"/>
  <c r="G412" i="5" s="1"/>
  <c r="B88" i="5"/>
  <c r="B96" i="5" s="1"/>
  <c r="D236" i="5"/>
  <c r="C28" i="5"/>
  <c r="E631" i="5"/>
  <c r="D370" i="5"/>
  <c r="E585" i="5"/>
  <c r="E597" i="5" s="1"/>
  <c r="I410" i="5"/>
  <c r="C36" i="5" l="1"/>
  <c r="I18" i="5"/>
  <c r="I36" i="5" s="1"/>
  <c r="E36" i="5"/>
  <c r="G36" i="5"/>
  <c r="F36" i="5"/>
  <c r="D36" i="5"/>
  <c r="I406" i="5"/>
  <c r="I412" i="5" s="1"/>
  <c r="E88" i="5"/>
  <c r="E96" i="5" s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<sst xmlns="http://schemas.openxmlformats.org/spreadsheetml/2006/main" count="664" uniqueCount="451">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</sst>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890011.36</v>
      </c>
      <c r="E10" s="12"/>
      <c r="F10" s="12"/>
      <c r="G10" s="12">
        <v>717093.16</v>
      </c>
      <c r="H10" s="12"/>
      <c r="I10" s="13">
        <f>B10+SUM(D10:H10)</f>
        <v>1607104.52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2763550.39</v>
      </c>
      <c r="E11" s="12">
        <f t="shared" si="0"/>
        <v>0</v>
      </c>
      <c r="F11" s="12">
        <f t="shared" si="0"/>
        <v>0</v>
      </c>
      <c r="G11" s="12">
        <f t="shared" si="0"/>
        <v>75498.3</v>
      </c>
      <c r="H11" s="12">
        <f t="shared" si="0"/>
        <v>0</v>
      </c>
      <c r="I11" s="13">
        <f t="shared" si="0"/>
        <v>2839048.69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76">
        <v>75498.3</v>
      </c>
      <c r="H12" s="17"/>
      <c r="I12" s="18">
        <f>B12+SUM(D12:H12)</f>
        <v>75498.3</v>
      </c>
    </row>
    <row r="13" spans="1:10" x14ac:dyDescent="0.2">
      <c r="A13" s="15" t="s">
        <v>17</v>
      </c>
      <c r="B13" s="17"/>
      <c r="C13" s="17"/>
      <c r="D13" s="17">
        <v>2763550.39</v>
      </c>
      <c r="E13" s="17"/>
      <c r="F13" s="16"/>
      <c r="G13" s="17"/>
      <c r="H13" s="16"/>
      <c r="I13" s="18">
        <f>B13+SUM(D13:H13)</f>
        <v>2763550.39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3653561.75</v>
      </c>
      <c r="E18" s="12">
        <f t="shared" si="2"/>
        <v>0</v>
      </c>
      <c r="F18" s="12">
        <f t="shared" si="2"/>
        <v>0</v>
      </c>
      <c r="G18" s="12">
        <f t="shared" si="2"/>
        <v>792591.46000000008</v>
      </c>
      <c r="H18" s="12">
        <f t="shared" si="2"/>
        <v>0</v>
      </c>
      <c r="I18" s="13">
        <f t="shared" si="2"/>
        <v>4446153.21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489751.85</v>
      </c>
      <c r="E20" s="12"/>
      <c r="F20" s="12"/>
      <c r="G20" s="12">
        <v>717093.16</v>
      </c>
      <c r="H20" s="12"/>
      <c r="I20" s="13">
        <f>B20+SUM(D20:H20)</f>
        <v>1206845.01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65584.33</v>
      </c>
      <c r="E21" s="12">
        <f t="shared" si="3"/>
        <v>0</v>
      </c>
      <c r="F21" s="12">
        <f t="shared" si="3"/>
        <v>0</v>
      </c>
      <c r="G21" s="12">
        <f t="shared" si="3"/>
        <v>75498.3</v>
      </c>
      <c r="H21" s="12">
        <f t="shared" si="3"/>
        <v>0</v>
      </c>
      <c r="I21" s="13">
        <f t="shared" si="3"/>
        <v>141082.63</v>
      </c>
    </row>
    <row r="22" spans="1:9" x14ac:dyDescent="0.2">
      <c r="A22" s="15" t="s">
        <v>23</v>
      </c>
      <c r="B22" s="17"/>
      <c r="C22" s="17"/>
      <c r="D22" s="17">
        <v>65584.33</v>
      </c>
      <c r="E22" s="17"/>
      <c r="F22" s="17"/>
      <c r="G22" s="17"/>
      <c r="H22" s="16"/>
      <c r="I22" s="18">
        <f>B22+SUM(D22:H22)</f>
        <v>65584.33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75498.3</v>
      </c>
      <c r="H23" s="16"/>
      <c r="I23" s="18">
        <f>B23+SUM(D23:H23)</f>
        <v>75498.3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555336.17999999993</v>
      </c>
      <c r="E28" s="12">
        <f t="shared" si="5"/>
        <v>0</v>
      </c>
      <c r="F28" s="12">
        <f t="shared" si="5"/>
        <v>0</v>
      </c>
      <c r="G28" s="12">
        <f t="shared" si="5"/>
        <v>792591.46000000008</v>
      </c>
      <c r="H28" s="12">
        <f t="shared" si="5"/>
        <v>0</v>
      </c>
      <c r="I28" s="13">
        <f t="shared" si="5"/>
        <v>1347927.6400000001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400259.51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400259.51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3098225.5700000003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3098225.57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67.34</v>
      </c>
      <c r="D338" s="255">
        <f>SUM(D339:D348)</f>
        <v>1207.96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>
        <v>67.34</v>
      </c>
      <c r="D342" s="272">
        <v>1207.96</v>
      </c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67.34</v>
      </c>
      <c r="D349" s="181">
        <f>D327+D338</f>
        <v>1207.96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202758.64</v>
      </c>
      <c r="D383" s="288">
        <v>191449.2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13575.98</v>
      </c>
      <c r="D421" s="353">
        <f>D422+D425+D426+D427+D428</f>
        <v>16244.45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>
        <v>11100</v>
      </c>
      <c r="D425" s="214">
        <v>12200</v>
      </c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2475.98</v>
      </c>
      <c r="D428" s="214">
        <v>4044.45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13575.98</v>
      </c>
      <c r="D430" s="217">
        <f>SUM(D418+D419+D420+D421+D429)</f>
        <v>16244.45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7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7188.48</v>
      </c>
      <c r="C466" s="370">
        <f>C467+C472</f>
        <v>3750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7188.48</v>
      </c>
      <c r="C472" s="383">
        <f>SUM(C474:C476)</f>
        <v>3750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8" t="s">
        <v>420</v>
      </c>
      <c r="B474" s="374">
        <v>7188.48</v>
      </c>
      <c r="C474" s="374">
        <v>3750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/>
      <c r="F501" s="375"/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265</v>
      </c>
      <c r="F510" s="370">
        <f>SUM(F511+F519+F522+F525)</f>
        <v>648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265</v>
      </c>
      <c r="F525" s="404">
        <f>SUM(F526:F539)</f>
        <v>648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265</v>
      </c>
      <c r="F539" s="375">
        <v>648</v>
      </c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265</v>
      </c>
      <c r="F540" s="285">
        <f>SUM(F497+F506+F507+F508+F509+F510)</f>
        <v>648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19008.23</v>
      </c>
      <c r="D546" s="282">
        <v>108888.75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83204.899999999994</v>
      </c>
      <c r="D548" s="375">
        <v>103636.89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4120.45</v>
      </c>
      <c r="D551" s="375">
        <v>4133.08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106333.57999999999</v>
      </c>
      <c r="D556" s="285">
        <f>SUM(D546:D555)</f>
        <v>216658.72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51286.83</v>
      </c>
      <c r="F567" s="414">
        <f>SUM(F568:F577)</f>
        <v>66255.86</v>
      </c>
    </row>
    <row r="568" spans="1:6" x14ac:dyDescent="0.2">
      <c r="A568" s="795" t="s">
        <v>343</v>
      </c>
      <c r="B568" s="796"/>
      <c r="C568" s="796"/>
      <c r="D568" s="797"/>
      <c r="E568" s="415">
        <v>15252.97</v>
      </c>
      <c r="F568" s="415">
        <v>14965.83</v>
      </c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>
        <v>30731.58</v>
      </c>
      <c r="F572" s="375">
        <v>49728.5</v>
      </c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5302.28</v>
      </c>
      <c r="F577" s="410">
        <v>1561.53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51286.83</v>
      </c>
      <c r="F578" s="255">
        <f>SUM(F562+F566+F567)</f>
        <v>66255.86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29.119999999999997</v>
      </c>
      <c r="F604" s="370">
        <f>SUM(F605:F606)</f>
        <v>1.19</v>
      </c>
    </row>
    <row r="605" spans="1:6" ht="26.85" customHeight="1" x14ac:dyDescent="0.2">
      <c r="A605" s="772" t="s">
        <v>372</v>
      </c>
      <c r="B605" s="773"/>
      <c r="C605" s="773"/>
      <c r="D605" s="774"/>
      <c r="E605" s="281">
        <v>18.77</v>
      </c>
      <c r="F605" s="282">
        <v>1.19</v>
      </c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10.35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29.119999999999997</v>
      </c>
      <c r="F615" s="255">
        <f>F603+F604+F607</f>
        <v>1.19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451">
        <f>SUM(D643:D672)</f>
        <v>650.07000000000005</v>
      </c>
      <c r="E642" s="451">
        <f>SUM(E643:E672)</f>
        <v>0</v>
      </c>
      <c r="F642" s="451">
        <f>SUM(F643:F672)</f>
        <v>7367.49</v>
      </c>
    </row>
    <row r="643" spans="1:6" s="450" customFormat="1" x14ac:dyDescent="0.2">
      <c r="A643" s="454" t="s">
        <v>422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423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424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425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449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426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427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428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429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430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431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432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433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421</v>
      </c>
      <c r="B656" s="455"/>
      <c r="C656" s="451"/>
      <c r="D656" s="176">
        <v>650.07000000000005</v>
      </c>
      <c r="E656" s="452"/>
      <c r="F656" s="176">
        <v>7367.49</v>
      </c>
    </row>
    <row r="657" spans="1:6" s="450" customFormat="1" x14ac:dyDescent="0.2">
      <c r="A657" s="454" t="s">
        <v>434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435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436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437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438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439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440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441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442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443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444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450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445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446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447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448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>
        <v>5660</v>
      </c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650.07000000000005</v>
      </c>
      <c r="E675" s="255">
        <f>E642+E673+E674</f>
        <v>0</v>
      </c>
      <c r="F675" s="255">
        <f>F642+F673+F674</f>
        <v>13027.49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80</v>
      </c>
      <c r="D683" s="433">
        <v>86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0">
      <selection activeCell="F572" sqref="F57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D21" sqref="D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7" sqref="A7:A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32">
      <selection activeCell="Q441" sqref="Q44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9">
      <selection activeCell="H575" sqref="H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 topLeftCell="A451">
      <selection activeCell="A7" sqref="A7:A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7" sqref="A7:A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31">
      <selection activeCell="A7" sqref="A7:A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7" sqref="A7:A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D21" sqref="D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7" sqref="A7:A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7" sqref="A7:A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7" sqref="A7:A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7" sqref="A7:A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&amp;C&amp;"-,Standardowy"XV Liceum Ogólnokształcące z Oddziałami Dwujęzycznymi im. Narcyzy Żmichowskiej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&amp;C&amp;"-,Standardowy"XV Liceum Ogólnokształcące z Oddziałami Dwujęzycznymi im. Narcyzy Żmichowskiej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15L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2022-04-22T09:24:17Z</dcterms:modified>
</cp:coreProperties>
</file>