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27L" sheetId="10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0" l="1"/>
  <c r="E642" i="10"/>
  <c r="D642" i="10"/>
  <c r="C642" i="10"/>
  <c r="E22" i="10" l="1"/>
  <c r="F675" i="10" l="1"/>
  <c r="E675" i="10"/>
  <c r="D675" i="10"/>
  <c r="C675" i="10"/>
  <c r="F624" i="10"/>
  <c r="E624" i="10"/>
  <c r="F621" i="10"/>
  <c r="E621" i="10"/>
  <c r="F607" i="10"/>
  <c r="E607" i="10"/>
  <c r="F604" i="10"/>
  <c r="E604" i="10"/>
  <c r="F591" i="10"/>
  <c r="E591" i="10"/>
  <c r="F587" i="10"/>
  <c r="E587" i="10"/>
  <c r="F567" i="10"/>
  <c r="E567" i="10"/>
  <c r="F562" i="10"/>
  <c r="E562" i="10"/>
  <c r="D556" i="10"/>
  <c r="C556" i="10"/>
  <c r="F525" i="10"/>
  <c r="E525" i="10"/>
  <c r="F522" i="10"/>
  <c r="E522" i="10"/>
  <c r="F519" i="10"/>
  <c r="E519" i="10"/>
  <c r="F511" i="10"/>
  <c r="E511" i="10"/>
  <c r="F497" i="10"/>
  <c r="E497" i="10"/>
  <c r="C472" i="10"/>
  <c r="B472" i="10"/>
  <c r="C467" i="10"/>
  <c r="B467" i="10"/>
  <c r="C461" i="10"/>
  <c r="B461" i="10"/>
  <c r="C456" i="10"/>
  <c r="B456" i="10"/>
  <c r="D422" i="10"/>
  <c r="D421" i="10" s="1"/>
  <c r="D430" i="10" s="1"/>
  <c r="C422" i="10"/>
  <c r="C421" i="10" s="1"/>
  <c r="C430" i="10" s="1"/>
  <c r="H411" i="10"/>
  <c r="G411" i="10"/>
  <c r="F411" i="10"/>
  <c r="E411" i="10"/>
  <c r="D411" i="10"/>
  <c r="C411" i="10"/>
  <c r="B411" i="10"/>
  <c r="H410" i="10"/>
  <c r="G410" i="10"/>
  <c r="F410" i="10"/>
  <c r="E410" i="10"/>
  <c r="D410" i="10"/>
  <c r="C410" i="10"/>
  <c r="B410" i="10"/>
  <c r="I409" i="10"/>
  <c r="I408" i="10"/>
  <c r="I407" i="10"/>
  <c r="I405" i="10"/>
  <c r="I404" i="10"/>
  <c r="I403" i="10"/>
  <c r="I402" i="10"/>
  <c r="H401" i="10"/>
  <c r="G401" i="10"/>
  <c r="F401" i="10"/>
  <c r="E401" i="10"/>
  <c r="D401" i="10"/>
  <c r="C401" i="10"/>
  <c r="B401" i="10"/>
  <c r="I400" i="10"/>
  <c r="I399" i="10"/>
  <c r="I398" i="10"/>
  <c r="H397" i="10"/>
  <c r="G397" i="10"/>
  <c r="F397" i="10"/>
  <c r="E397" i="10"/>
  <c r="D397" i="10"/>
  <c r="C397" i="10"/>
  <c r="B397" i="10"/>
  <c r="I396" i="10"/>
  <c r="D377" i="10"/>
  <c r="C377" i="10"/>
  <c r="D365" i="10"/>
  <c r="C365" i="10"/>
  <c r="D357" i="10"/>
  <c r="C357" i="10"/>
  <c r="D338" i="10"/>
  <c r="C338" i="10"/>
  <c r="D327" i="10"/>
  <c r="C327" i="10"/>
  <c r="D297" i="10"/>
  <c r="D318" i="10" s="1"/>
  <c r="C297" i="10"/>
  <c r="C318" i="10" s="1"/>
  <c r="D285" i="10"/>
  <c r="C285" i="10"/>
  <c r="E266" i="10"/>
  <c r="E269" i="10" s="1"/>
  <c r="D266" i="10"/>
  <c r="D269" i="10" s="1"/>
  <c r="C266" i="10"/>
  <c r="C269" i="10" s="1"/>
  <c r="B266" i="10"/>
  <c r="B269" i="10" s="1"/>
  <c r="E258" i="10"/>
  <c r="E261" i="10" s="1"/>
  <c r="D258" i="10"/>
  <c r="D261" i="10" s="1"/>
  <c r="C258" i="10"/>
  <c r="C261" i="10" s="1"/>
  <c r="B258" i="10"/>
  <c r="B261" i="10" s="1"/>
  <c r="D244" i="10"/>
  <c r="C244" i="10"/>
  <c r="D232" i="10"/>
  <c r="C232" i="10"/>
  <c r="D228" i="10"/>
  <c r="C228" i="10"/>
  <c r="D224" i="10"/>
  <c r="C224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1" i="10"/>
  <c r="G200" i="10"/>
  <c r="G199" i="10"/>
  <c r="G198" i="10"/>
  <c r="F197" i="10"/>
  <c r="F218" i="10" s="1"/>
  <c r="E197" i="10"/>
  <c r="E218" i="10" s="1"/>
  <c r="D197" i="10"/>
  <c r="D218" i="10" s="1"/>
  <c r="C197" i="10"/>
  <c r="C218" i="10" s="1"/>
  <c r="G196" i="10"/>
  <c r="G195" i="10"/>
  <c r="G194" i="10"/>
  <c r="G193" i="10"/>
  <c r="G192" i="10"/>
  <c r="G191" i="10"/>
  <c r="G190" i="10"/>
  <c r="G189" i="10"/>
  <c r="G188" i="10"/>
  <c r="H180" i="10"/>
  <c r="G180" i="10"/>
  <c r="F180" i="10"/>
  <c r="E180" i="10"/>
  <c r="I179" i="10"/>
  <c r="I178" i="10"/>
  <c r="I177" i="10"/>
  <c r="I176" i="10"/>
  <c r="I175" i="10"/>
  <c r="G168" i="10"/>
  <c r="F168" i="10"/>
  <c r="E168" i="10"/>
  <c r="G161" i="10"/>
  <c r="F161" i="10"/>
  <c r="E161" i="10"/>
  <c r="D129" i="10"/>
  <c r="C129" i="10"/>
  <c r="I116" i="10"/>
  <c r="H116" i="10"/>
  <c r="G116" i="10"/>
  <c r="F116" i="10"/>
  <c r="E116" i="10"/>
  <c r="D116" i="10"/>
  <c r="C116" i="10"/>
  <c r="B116" i="10"/>
  <c r="D95" i="10"/>
  <c r="C95" i="10"/>
  <c r="B95" i="10"/>
  <c r="D93" i="10"/>
  <c r="C93" i="10"/>
  <c r="B93" i="10"/>
  <c r="E92" i="10"/>
  <c r="E91" i="10"/>
  <c r="E90" i="10"/>
  <c r="E87" i="10"/>
  <c r="E86" i="10"/>
  <c r="E85" i="10"/>
  <c r="D84" i="10"/>
  <c r="C84" i="10"/>
  <c r="B84" i="10"/>
  <c r="E83" i="10"/>
  <c r="E82" i="10"/>
  <c r="D81" i="10"/>
  <c r="C81" i="10"/>
  <c r="B81" i="10"/>
  <c r="E80" i="10"/>
  <c r="C67" i="10"/>
  <c r="C65" i="10"/>
  <c r="C57" i="10"/>
  <c r="C54" i="10"/>
  <c r="C48" i="10"/>
  <c r="C45" i="10"/>
  <c r="H35" i="10"/>
  <c r="G35" i="10"/>
  <c r="F35" i="10"/>
  <c r="E35" i="10"/>
  <c r="D35" i="10"/>
  <c r="C35" i="10"/>
  <c r="B35" i="10"/>
  <c r="H33" i="10"/>
  <c r="G33" i="10"/>
  <c r="F33" i="10"/>
  <c r="E33" i="10"/>
  <c r="D33" i="10"/>
  <c r="C33" i="10"/>
  <c r="B33" i="10"/>
  <c r="I32" i="10"/>
  <c r="I31" i="10"/>
  <c r="I30" i="10"/>
  <c r="I27" i="10"/>
  <c r="I26" i="10"/>
  <c r="H25" i="10"/>
  <c r="G25" i="10"/>
  <c r="F25" i="10"/>
  <c r="E25" i="10"/>
  <c r="D25" i="10"/>
  <c r="C25" i="10"/>
  <c r="B25" i="10"/>
  <c r="I24" i="10"/>
  <c r="I23" i="10"/>
  <c r="I22" i="10"/>
  <c r="H21" i="10"/>
  <c r="G21" i="10"/>
  <c r="F21" i="10"/>
  <c r="E21" i="10"/>
  <c r="D21" i="10"/>
  <c r="C21" i="10"/>
  <c r="B21" i="10"/>
  <c r="I20" i="10"/>
  <c r="I17" i="10"/>
  <c r="I16" i="10"/>
  <c r="H15" i="10"/>
  <c r="G15" i="10"/>
  <c r="F15" i="10"/>
  <c r="E15" i="10"/>
  <c r="D15" i="10"/>
  <c r="C15" i="10"/>
  <c r="B15" i="10"/>
  <c r="I14" i="10"/>
  <c r="I13" i="10"/>
  <c r="I12" i="10"/>
  <c r="H11" i="10"/>
  <c r="G11" i="10"/>
  <c r="F11" i="10"/>
  <c r="E11" i="10"/>
  <c r="D11" i="10"/>
  <c r="C11" i="10"/>
  <c r="B11" i="10"/>
  <c r="I10" i="10"/>
  <c r="D88" i="10" l="1"/>
  <c r="D96" i="10" s="1"/>
  <c r="E81" i="10"/>
  <c r="F510" i="10"/>
  <c r="F540" i="10" s="1"/>
  <c r="F406" i="10"/>
  <c r="F412" i="10" s="1"/>
  <c r="E585" i="10"/>
  <c r="E597" i="10" s="1"/>
  <c r="C28" i="10"/>
  <c r="C88" i="10"/>
  <c r="C96" i="10" s="1"/>
  <c r="C370" i="10"/>
  <c r="E84" i="10"/>
  <c r="E93" i="10"/>
  <c r="E18" i="10"/>
  <c r="B88" i="10"/>
  <c r="E615" i="10"/>
  <c r="F18" i="10"/>
  <c r="C60" i="10"/>
  <c r="D370" i="10"/>
  <c r="G18" i="10"/>
  <c r="I11" i="10"/>
  <c r="E631" i="10"/>
  <c r="I35" i="10"/>
  <c r="C18" i="10"/>
  <c r="F28" i="10"/>
  <c r="G406" i="10"/>
  <c r="G412" i="10" s="1"/>
  <c r="I401" i="10"/>
  <c r="G28" i="10"/>
  <c r="B28" i="10"/>
  <c r="H28" i="10"/>
  <c r="C51" i="10"/>
  <c r="C349" i="10"/>
  <c r="E578" i="10"/>
  <c r="D349" i="10"/>
  <c r="F578" i="10"/>
  <c r="D236" i="10"/>
  <c r="I410" i="10"/>
  <c r="I25" i="10"/>
  <c r="C466" i="10"/>
  <c r="E510" i="10"/>
  <c r="E540" i="10" s="1"/>
  <c r="B18" i="10"/>
  <c r="H18" i="10"/>
  <c r="I21" i="10"/>
  <c r="G197" i="10"/>
  <c r="G218" i="10" s="1"/>
  <c r="B406" i="10"/>
  <c r="B412" i="10" s="1"/>
  <c r="H406" i="10"/>
  <c r="H412" i="10" s="1"/>
  <c r="D28" i="10"/>
  <c r="C406" i="10"/>
  <c r="C412" i="10" s="1"/>
  <c r="I397" i="10"/>
  <c r="E406" i="10"/>
  <c r="E412" i="10" s="1"/>
  <c r="C455" i="10"/>
  <c r="F631" i="10"/>
  <c r="I33" i="10"/>
  <c r="C236" i="10"/>
  <c r="D406" i="10"/>
  <c r="D412" i="10" s="1"/>
  <c r="F615" i="10"/>
  <c r="B455" i="10"/>
  <c r="D18" i="10"/>
  <c r="E28" i="10"/>
  <c r="E36" i="10" s="1"/>
  <c r="B96" i="10"/>
  <c r="B466" i="10"/>
  <c r="F585" i="10"/>
  <c r="F597" i="10" s="1"/>
  <c r="I15" i="10"/>
  <c r="I180" i="10"/>
  <c r="I411" i="10"/>
  <c r="E95" i="10"/>
  <c r="I406" i="10" l="1"/>
  <c r="I412" i="10" s="1"/>
  <c r="C36" i="10"/>
  <c r="C68" i="10"/>
  <c r="E88" i="10"/>
  <c r="E96" i="10" s="1"/>
  <c r="G36" i="10"/>
  <c r="F36" i="10"/>
  <c r="B36" i="10"/>
  <c r="I28" i="10"/>
  <c r="I18" i="10"/>
  <c r="H36" i="10"/>
  <c r="D36" i="10"/>
  <c r="I36" i="10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<sst xmlns="http://schemas.openxmlformats.org/spreadsheetml/2006/main" count="664" uniqueCount="451">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</sst>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0" fontId="10" fillId="5" borderId="20" xfId="0" applyFont="1" applyFill="1" applyBorder="1" applyAlignment="1">
      <alignment wrapText="1"/>
    </xf>
    <xf numFmtId="4" fontId="2" fillId="5" borderId="21" xfId="0" applyNumberFormat="1" applyFont="1" applyFill="1" applyBorder="1" applyAlignment="1">
      <alignment horizontal="right"/>
    </xf>
    <xf numFmtId="4" fontId="2" fillId="5" borderId="22" xfId="0" applyNumberFormat="1" applyFont="1" applyFill="1" applyBorder="1" applyAlignment="1">
      <alignment horizontal="right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8" fillId="5" borderId="21" xfId="0" applyNumberFormat="1" applyFont="1" applyFill="1" applyBorder="1" applyAlignment="1">
      <alignment horizontal="right"/>
    </xf>
    <xf numFmtId="0" fontId="2" fillId="5" borderId="20" xfId="0" applyFont="1" applyFill="1" applyBorder="1"/>
    <xf numFmtId="0" fontId="8" fillId="5" borderId="20" xfId="0" applyFont="1" applyFill="1" applyBorder="1"/>
    <xf numFmtId="2" fontId="8" fillId="5" borderId="21" xfId="0" applyNumberFormat="1" applyFont="1" applyFill="1" applyBorder="1" applyAlignment="1">
      <alignment horizontal="right"/>
    </xf>
    <xf numFmtId="4" fontId="8" fillId="5" borderId="22" xfId="0" applyNumberFormat="1" applyFont="1" applyFill="1" applyBorder="1" applyAlignment="1">
      <alignment horizontal="right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5" borderId="16" xfId="0" applyFont="1" applyFill="1" applyBorder="1"/>
    <xf numFmtId="0" fontId="2" fillId="5" borderId="18" xfId="0" applyFont="1" applyFill="1" applyBorder="1"/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7" sqref="C717:D717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73" t="s">
        <v>1</v>
      </c>
      <c r="G3" s="474"/>
      <c r="H3" s="474"/>
      <c r="I3" s="474"/>
      <c r="J3" s="474"/>
    </row>
    <row r="4" spans="1:10" ht="15" customHeight="1" x14ac:dyDescent="0.25">
      <c r="A4" s="475" t="s">
        <v>2</v>
      </c>
      <c r="B4" s="475"/>
      <c r="C4" s="475"/>
      <c r="D4" s="475"/>
      <c r="E4" s="475"/>
      <c r="F4" s="475"/>
      <c r="G4" s="475"/>
      <c r="H4" s="475"/>
      <c r="I4" s="475"/>
    </row>
    <row r="5" spans="1:10" ht="13.5" thickBot="1" x14ac:dyDescent="0.25">
      <c r="A5" s="476"/>
      <c r="B5" s="477"/>
      <c r="C5" s="477"/>
      <c r="D5" s="477"/>
      <c r="E5" s="477"/>
      <c r="F5" s="477"/>
      <c r="G5" s="477"/>
      <c r="H5" s="476"/>
      <c r="I5" s="476"/>
    </row>
    <row r="6" spans="1:10" ht="15" customHeight="1" thickBot="1" x14ac:dyDescent="0.25">
      <c r="A6" s="8"/>
      <c r="B6" s="478" t="s">
        <v>3</v>
      </c>
      <c r="C6" s="479"/>
      <c r="D6" s="479"/>
      <c r="E6" s="479"/>
      <c r="F6" s="479"/>
      <c r="G6" s="480"/>
      <c r="H6" s="9"/>
      <c r="I6" s="9"/>
    </row>
    <row r="7" spans="1:10" x14ac:dyDescent="0.2">
      <c r="A7" s="481" t="s">
        <v>4</v>
      </c>
      <c r="B7" s="483" t="s">
        <v>5</v>
      </c>
      <c r="C7" s="485" t="s">
        <v>6</v>
      </c>
      <c r="D7" s="483" t="s">
        <v>7</v>
      </c>
      <c r="E7" s="487" t="s">
        <v>8</v>
      </c>
      <c r="F7" s="465" t="s">
        <v>9</v>
      </c>
      <c r="G7" s="465" t="s">
        <v>10</v>
      </c>
      <c r="H7" s="465" t="s">
        <v>11</v>
      </c>
      <c r="I7" s="467" t="s">
        <v>12</v>
      </c>
    </row>
    <row r="8" spans="1:10" ht="81.75" customHeight="1" x14ac:dyDescent="0.2">
      <c r="A8" s="482"/>
      <c r="B8" s="484"/>
      <c r="C8" s="486"/>
      <c r="D8" s="484"/>
      <c r="E8" s="488"/>
      <c r="F8" s="466"/>
      <c r="G8" s="466"/>
      <c r="H8" s="466"/>
      <c r="I8" s="468"/>
    </row>
    <row r="9" spans="1:10" s="10" customFormat="1" ht="12.75" customHeight="1" x14ac:dyDescent="0.2">
      <c r="A9" s="469" t="s">
        <v>13</v>
      </c>
      <c r="B9" s="470"/>
      <c r="C9" s="470"/>
      <c r="D9" s="470"/>
      <c r="E9" s="471"/>
      <c r="F9" s="471"/>
      <c r="G9" s="471"/>
      <c r="H9" s="471"/>
      <c r="I9" s="472"/>
    </row>
    <row r="10" spans="1:10" s="10" customFormat="1" x14ac:dyDescent="0.2">
      <c r="A10" s="11" t="s">
        <v>14</v>
      </c>
      <c r="B10" s="12"/>
      <c r="C10" s="12"/>
      <c r="D10" s="12">
        <v>2055522.06</v>
      </c>
      <c r="E10" s="12">
        <v>78716.67</v>
      </c>
      <c r="F10" s="12">
        <v>35000</v>
      </c>
      <c r="G10" s="12">
        <v>1307594.8799999999</v>
      </c>
      <c r="H10" s="12"/>
      <c r="I10" s="13">
        <f>B10+SUM(D10:H10)</f>
        <v>3476833.61</v>
      </c>
    </row>
    <row r="11" spans="1:10" x14ac:dyDescent="0.2">
      <c r="A11" s="457" t="s">
        <v>15</v>
      </c>
      <c r="B11" s="449">
        <f t="shared" ref="B11:I11" si="0">SUM(B12:B14)</f>
        <v>0</v>
      </c>
      <c r="C11" s="449">
        <f t="shared" si="0"/>
        <v>0</v>
      </c>
      <c r="D11" s="449">
        <f t="shared" si="0"/>
        <v>0</v>
      </c>
      <c r="E11" s="449">
        <f t="shared" si="0"/>
        <v>99709.37</v>
      </c>
      <c r="F11" s="449">
        <f t="shared" si="0"/>
        <v>0</v>
      </c>
      <c r="G11" s="449">
        <f t="shared" si="0"/>
        <v>157029.95000000001</v>
      </c>
      <c r="H11" s="449">
        <f t="shared" si="0"/>
        <v>0</v>
      </c>
      <c r="I11" s="450">
        <f t="shared" si="0"/>
        <v>256739.32</v>
      </c>
    </row>
    <row r="12" spans="1:10" x14ac:dyDescent="0.2">
      <c r="A12" s="458" t="s">
        <v>16</v>
      </c>
      <c r="B12" s="459"/>
      <c r="C12" s="459"/>
      <c r="D12" s="459"/>
      <c r="E12" s="459"/>
      <c r="F12" s="459"/>
      <c r="G12" s="456">
        <v>157029.95000000001</v>
      </c>
      <c r="H12" s="456"/>
      <c r="I12" s="460">
        <f>B12+SUM(D12:H12)</f>
        <v>157029.95000000001</v>
      </c>
    </row>
    <row r="13" spans="1:10" x14ac:dyDescent="0.2">
      <c r="A13" s="458" t="s">
        <v>17</v>
      </c>
      <c r="B13" s="456"/>
      <c r="C13" s="456"/>
      <c r="D13" s="456"/>
      <c r="E13" s="456">
        <v>99709.37</v>
      </c>
      <c r="F13" s="459"/>
      <c r="G13" s="456"/>
      <c r="H13" s="459"/>
      <c r="I13" s="460">
        <f>B13+SUM(D13:H13)</f>
        <v>99709.37</v>
      </c>
    </row>
    <row r="14" spans="1:10" x14ac:dyDescent="0.2">
      <c r="A14" s="458" t="s">
        <v>18</v>
      </c>
      <c r="B14" s="456"/>
      <c r="C14" s="459"/>
      <c r="D14" s="456"/>
      <c r="E14" s="456"/>
      <c r="F14" s="456"/>
      <c r="G14" s="456"/>
      <c r="H14" s="456"/>
      <c r="I14" s="460">
        <f>B14+SUM(D14:H14)</f>
        <v>0</v>
      </c>
    </row>
    <row r="15" spans="1:10" x14ac:dyDescent="0.2">
      <c r="A15" s="457" t="s">
        <v>19</v>
      </c>
      <c r="B15" s="449">
        <f>SUM(B16:B17)</f>
        <v>0</v>
      </c>
      <c r="C15" s="449">
        <f t="shared" ref="C15:I15" si="1">SUM(C16:C17)</f>
        <v>0</v>
      </c>
      <c r="D15" s="449">
        <f t="shared" si="1"/>
        <v>0</v>
      </c>
      <c r="E15" s="449">
        <f t="shared" si="1"/>
        <v>0</v>
      </c>
      <c r="F15" s="449">
        <f t="shared" si="1"/>
        <v>0</v>
      </c>
      <c r="G15" s="449">
        <f t="shared" si="1"/>
        <v>150019.66999999998</v>
      </c>
      <c r="H15" s="449">
        <f t="shared" si="1"/>
        <v>0</v>
      </c>
      <c r="I15" s="450">
        <f t="shared" si="1"/>
        <v>150019.66999999998</v>
      </c>
    </row>
    <row r="16" spans="1:10" x14ac:dyDescent="0.2">
      <c r="A16" s="458" t="s">
        <v>20</v>
      </c>
      <c r="B16" s="459"/>
      <c r="C16" s="459"/>
      <c r="D16" s="459"/>
      <c r="E16" s="456"/>
      <c r="F16" s="456"/>
      <c r="G16" s="456">
        <v>50310.3</v>
      </c>
      <c r="H16" s="459"/>
      <c r="I16" s="460">
        <f>B16+SUM(D16:H16)</f>
        <v>50310.3</v>
      </c>
    </row>
    <row r="17" spans="1:9" x14ac:dyDescent="0.2">
      <c r="A17" s="458" t="s">
        <v>17</v>
      </c>
      <c r="B17" s="456"/>
      <c r="C17" s="459"/>
      <c r="D17" s="456"/>
      <c r="E17" s="456"/>
      <c r="F17" s="459"/>
      <c r="G17" s="456">
        <v>99709.37</v>
      </c>
      <c r="H17" s="456"/>
      <c r="I17" s="460">
        <f>B17+SUM(D17:H17)</f>
        <v>99709.37</v>
      </c>
    </row>
    <row r="18" spans="1:9" x14ac:dyDescent="0.2">
      <c r="A18" s="448" t="s">
        <v>21</v>
      </c>
      <c r="B18" s="449">
        <f t="shared" ref="B18:I18" si="2">B10+B11-B15</f>
        <v>0</v>
      </c>
      <c r="C18" s="449">
        <f t="shared" si="2"/>
        <v>0</v>
      </c>
      <c r="D18" s="449">
        <f t="shared" si="2"/>
        <v>2055522.06</v>
      </c>
      <c r="E18" s="449">
        <f t="shared" si="2"/>
        <v>178426.03999999998</v>
      </c>
      <c r="F18" s="449">
        <f t="shared" si="2"/>
        <v>35000</v>
      </c>
      <c r="G18" s="449">
        <f t="shared" si="2"/>
        <v>1314605.1599999999</v>
      </c>
      <c r="H18" s="449">
        <f t="shared" si="2"/>
        <v>0</v>
      </c>
      <c r="I18" s="450">
        <f t="shared" si="2"/>
        <v>3583553.26</v>
      </c>
    </row>
    <row r="19" spans="1:9" x14ac:dyDescent="0.2">
      <c r="A19" s="854" t="s">
        <v>22</v>
      </c>
      <c r="B19" s="855"/>
      <c r="C19" s="855"/>
      <c r="D19" s="855"/>
      <c r="E19" s="855"/>
      <c r="F19" s="855"/>
      <c r="G19" s="855"/>
      <c r="H19" s="855"/>
      <c r="I19" s="494"/>
    </row>
    <row r="20" spans="1:9" x14ac:dyDescent="0.2">
      <c r="A20" s="448" t="s">
        <v>14</v>
      </c>
      <c r="B20" s="449"/>
      <c r="C20" s="449"/>
      <c r="D20" s="449">
        <v>1101991.44</v>
      </c>
      <c r="E20" s="449">
        <v>32646.55</v>
      </c>
      <c r="F20" s="449">
        <v>5716.67</v>
      </c>
      <c r="G20" s="449">
        <v>1297464.3600000001</v>
      </c>
      <c r="H20" s="449"/>
      <c r="I20" s="450">
        <f>B20+SUM(D20:H20)</f>
        <v>2437819.02</v>
      </c>
    </row>
    <row r="21" spans="1:9" x14ac:dyDescent="0.2">
      <c r="A21" s="457" t="s">
        <v>15</v>
      </c>
      <c r="B21" s="449">
        <f>SUM(B22:B24)</f>
        <v>0</v>
      </c>
      <c r="C21" s="449">
        <f t="shared" ref="C21:I21" si="3">SUM(C22:C24)</f>
        <v>0</v>
      </c>
      <c r="D21" s="449">
        <f t="shared" si="3"/>
        <v>43624.97</v>
      </c>
      <c r="E21" s="449">
        <f t="shared" si="3"/>
        <v>116609.97</v>
      </c>
      <c r="F21" s="449">
        <f t="shared" si="3"/>
        <v>2450</v>
      </c>
      <c r="G21" s="449">
        <f t="shared" si="3"/>
        <v>171377.67</v>
      </c>
      <c r="H21" s="449">
        <f t="shared" si="3"/>
        <v>0</v>
      </c>
      <c r="I21" s="450">
        <f t="shared" si="3"/>
        <v>334062.61</v>
      </c>
    </row>
    <row r="22" spans="1:9" x14ac:dyDescent="0.2">
      <c r="A22" s="458" t="s">
        <v>23</v>
      </c>
      <c r="B22" s="456"/>
      <c r="C22" s="456"/>
      <c r="D22" s="456">
        <v>43624.97</v>
      </c>
      <c r="E22" s="456">
        <f>785.68+11897.72</f>
        <v>12683.4</v>
      </c>
      <c r="F22" s="456">
        <v>2450</v>
      </c>
      <c r="G22" s="456"/>
      <c r="H22" s="459"/>
      <c r="I22" s="460">
        <f>B22+SUM(D22:H22)</f>
        <v>58758.37</v>
      </c>
    </row>
    <row r="23" spans="1:9" x14ac:dyDescent="0.2">
      <c r="A23" s="458" t="s">
        <v>17</v>
      </c>
      <c r="B23" s="459"/>
      <c r="C23" s="459"/>
      <c r="D23" s="456"/>
      <c r="E23" s="456">
        <v>103926.57</v>
      </c>
      <c r="F23" s="459"/>
      <c r="G23" s="456">
        <v>171377.67</v>
      </c>
      <c r="H23" s="459"/>
      <c r="I23" s="460">
        <f>B23+SUM(D23:H23)</f>
        <v>275304.24</v>
      </c>
    </row>
    <row r="24" spans="1:9" x14ac:dyDescent="0.2">
      <c r="A24" s="458" t="s">
        <v>18</v>
      </c>
      <c r="B24" s="459"/>
      <c r="C24" s="459"/>
      <c r="D24" s="459"/>
      <c r="E24" s="459"/>
      <c r="F24" s="459"/>
      <c r="G24" s="459"/>
      <c r="H24" s="459"/>
      <c r="I24" s="460">
        <f>B24+SUM(D24:H24)</f>
        <v>0</v>
      </c>
    </row>
    <row r="25" spans="1:9" x14ac:dyDescent="0.2">
      <c r="A25" s="457" t="s">
        <v>19</v>
      </c>
      <c r="B25" s="449">
        <f>SUM(B26:B27)</f>
        <v>0</v>
      </c>
      <c r="C25" s="449">
        <f t="shared" ref="C25:I25" si="4">SUM(C26:C27)</f>
        <v>0</v>
      </c>
      <c r="D25" s="449">
        <f t="shared" si="4"/>
        <v>0</v>
      </c>
      <c r="E25" s="449">
        <f t="shared" si="4"/>
        <v>14347.72</v>
      </c>
      <c r="F25" s="449">
        <f t="shared" si="4"/>
        <v>0</v>
      </c>
      <c r="G25" s="449">
        <f t="shared" si="4"/>
        <v>154236.87</v>
      </c>
      <c r="H25" s="449">
        <f t="shared" si="4"/>
        <v>0</v>
      </c>
      <c r="I25" s="450">
        <f t="shared" si="4"/>
        <v>168584.59000000003</v>
      </c>
    </row>
    <row r="26" spans="1:9" x14ac:dyDescent="0.2">
      <c r="A26" s="458" t="s">
        <v>20</v>
      </c>
      <c r="B26" s="459"/>
      <c r="C26" s="459"/>
      <c r="D26" s="459"/>
      <c r="E26" s="456"/>
      <c r="F26" s="456"/>
      <c r="G26" s="456">
        <v>50310.3</v>
      </c>
      <c r="H26" s="459"/>
      <c r="I26" s="460">
        <f>B26+SUM(D26:H26)</f>
        <v>50310.3</v>
      </c>
    </row>
    <row r="27" spans="1:9" x14ac:dyDescent="0.2">
      <c r="A27" s="458" t="s">
        <v>17</v>
      </c>
      <c r="B27" s="459"/>
      <c r="C27" s="459"/>
      <c r="D27" s="456"/>
      <c r="E27" s="456">
        <v>14347.72</v>
      </c>
      <c r="F27" s="459"/>
      <c r="G27" s="456">
        <v>103926.57</v>
      </c>
      <c r="H27" s="456"/>
      <c r="I27" s="460">
        <f>B27+SUM(D27:H27)</f>
        <v>118274.29000000001</v>
      </c>
    </row>
    <row r="28" spans="1:9" x14ac:dyDescent="0.2">
      <c r="A28" s="448" t="s">
        <v>21</v>
      </c>
      <c r="B28" s="449">
        <f>B20+B21-B25</f>
        <v>0</v>
      </c>
      <c r="C28" s="449">
        <f t="shared" ref="C28:I28" si="5">C20+C21-C25</f>
        <v>0</v>
      </c>
      <c r="D28" s="449">
        <f t="shared" si="5"/>
        <v>1145616.4099999999</v>
      </c>
      <c r="E28" s="449">
        <f t="shared" si="5"/>
        <v>134908.79999999999</v>
      </c>
      <c r="F28" s="449">
        <f t="shared" si="5"/>
        <v>8166.67</v>
      </c>
      <c r="G28" s="449">
        <f t="shared" si="5"/>
        <v>1314605.1600000001</v>
      </c>
      <c r="H28" s="449">
        <f t="shared" si="5"/>
        <v>0</v>
      </c>
      <c r="I28" s="450">
        <f t="shared" si="5"/>
        <v>2603297.04</v>
      </c>
    </row>
    <row r="29" spans="1:9" x14ac:dyDescent="0.2">
      <c r="A29" s="469" t="s">
        <v>24</v>
      </c>
      <c r="B29" s="471"/>
      <c r="C29" s="471"/>
      <c r="D29" s="471"/>
      <c r="E29" s="471"/>
      <c r="F29" s="471"/>
      <c r="G29" s="471"/>
      <c r="H29" s="471"/>
      <c r="I29" s="472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4" t="s">
        <v>25</v>
      </c>
      <c r="B31" s="16"/>
      <c r="C31" s="16"/>
      <c r="D31" s="16"/>
      <c r="E31" s="16"/>
      <c r="F31" s="16"/>
      <c r="G31" s="16"/>
      <c r="H31" s="15"/>
      <c r="I31" s="17">
        <f>B31+SUM(D31:H31)</f>
        <v>0</v>
      </c>
    </row>
    <row r="32" spans="1:9" x14ac:dyDescent="0.2">
      <c r="A32" s="14" t="s">
        <v>26</v>
      </c>
      <c r="B32" s="18"/>
      <c r="C32" s="18"/>
      <c r="D32" s="18"/>
      <c r="E32" s="18"/>
      <c r="F32" s="18"/>
      <c r="G32" s="18"/>
      <c r="H32" s="19"/>
      <c r="I32" s="17">
        <f>B32+SUM(D32:H32)</f>
        <v>0</v>
      </c>
    </row>
    <row r="33" spans="1:9" x14ac:dyDescent="0.2">
      <c r="A33" s="11" t="s">
        <v>21</v>
      </c>
      <c r="B33" s="20">
        <f>B30+B31-B32</f>
        <v>0</v>
      </c>
      <c r="C33" s="20">
        <f t="shared" ref="C33:I33" si="6">C30+C31-C32</f>
        <v>0</v>
      </c>
      <c r="D33" s="20">
        <f t="shared" si="6"/>
        <v>0</v>
      </c>
      <c r="E33" s="20">
        <f t="shared" si="6"/>
        <v>0</v>
      </c>
      <c r="F33" s="20">
        <f t="shared" si="6"/>
        <v>0</v>
      </c>
      <c r="G33" s="20">
        <f t="shared" si="6"/>
        <v>0</v>
      </c>
      <c r="H33" s="20">
        <f t="shared" si="6"/>
        <v>0</v>
      </c>
      <c r="I33" s="21">
        <f t="shared" si="6"/>
        <v>0</v>
      </c>
    </row>
    <row r="34" spans="1:9" x14ac:dyDescent="0.2">
      <c r="A34" s="469" t="s">
        <v>27</v>
      </c>
      <c r="B34" s="470"/>
      <c r="C34" s="470"/>
      <c r="D34" s="470"/>
      <c r="E34" s="470"/>
      <c r="F34" s="470"/>
      <c r="G34" s="470"/>
      <c r="H34" s="470"/>
      <c r="I34" s="472"/>
    </row>
    <row r="35" spans="1:9" x14ac:dyDescent="0.2">
      <c r="A35" s="22" t="s">
        <v>14</v>
      </c>
      <c r="B35" s="23">
        <f t="shared" ref="B35:I35" si="7">B10-B20-B30</f>
        <v>0</v>
      </c>
      <c r="C35" s="23">
        <f t="shared" si="7"/>
        <v>0</v>
      </c>
      <c r="D35" s="23">
        <f t="shared" si="7"/>
        <v>953530.62000000011</v>
      </c>
      <c r="E35" s="23">
        <f t="shared" si="7"/>
        <v>46070.119999999995</v>
      </c>
      <c r="F35" s="23">
        <f t="shared" si="7"/>
        <v>29283.33</v>
      </c>
      <c r="G35" s="23">
        <f t="shared" si="7"/>
        <v>10130.519999999786</v>
      </c>
      <c r="H35" s="23">
        <f t="shared" si="7"/>
        <v>0</v>
      </c>
      <c r="I35" s="24">
        <f t="shared" si="7"/>
        <v>1039014.5899999999</v>
      </c>
    </row>
    <row r="36" spans="1:9" ht="13.5" thickBot="1" x14ac:dyDescent="0.25">
      <c r="A36" s="25" t="s">
        <v>21</v>
      </c>
      <c r="B36" s="26">
        <f>B18-B28-B33</f>
        <v>0</v>
      </c>
      <c r="C36" s="26">
        <f t="shared" ref="C36:I36" si="8">C18-C28-C33</f>
        <v>0</v>
      </c>
      <c r="D36" s="26">
        <f t="shared" si="8"/>
        <v>909905.65000000014</v>
      </c>
      <c r="E36" s="26">
        <f t="shared" si="8"/>
        <v>43517.239999999991</v>
      </c>
      <c r="F36" s="26">
        <f t="shared" si="8"/>
        <v>26833.33</v>
      </c>
      <c r="G36" s="26">
        <f t="shared" si="8"/>
        <v>-2.3283064365386963E-10</v>
      </c>
      <c r="H36" s="26">
        <f t="shared" si="8"/>
        <v>0</v>
      </c>
      <c r="I36" s="27">
        <f t="shared" si="8"/>
        <v>980256.21999999974</v>
      </c>
    </row>
    <row r="37" spans="1:9" x14ac:dyDescent="0.2">
      <c r="A37" s="28"/>
      <c r="B37" s="29"/>
      <c r="C37" s="29"/>
      <c r="D37" s="29"/>
      <c r="E37" s="29"/>
      <c r="F37" s="29"/>
      <c r="G37" s="29"/>
      <c r="H37" s="29"/>
      <c r="I37" s="29"/>
    </row>
    <row r="38" spans="1:9" ht="15" x14ac:dyDescent="0.25">
      <c r="A38" s="30" t="s">
        <v>28</v>
      </c>
      <c r="B38" s="31"/>
    </row>
    <row r="39" spans="1:9" ht="13.5" thickBot="1" x14ac:dyDescent="0.25">
      <c r="A39" s="32"/>
      <c r="B39" s="32"/>
    </row>
    <row r="40" spans="1:9" ht="21.75" customHeight="1" x14ac:dyDescent="0.2">
      <c r="A40" s="495" t="s">
        <v>29</v>
      </c>
      <c r="B40" s="496"/>
      <c r="C40" s="501" t="s">
        <v>30</v>
      </c>
    </row>
    <row r="41" spans="1:9" ht="14.1" customHeight="1" x14ac:dyDescent="0.2">
      <c r="A41" s="497"/>
      <c r="B41" s="498"/>
      <c r="C41" s="502"/>
    </row>
    <row r="42" spans="1:9" ht="29.25" customHeight="1" x14ac:dyDescent="0.2">
      <c r="A42" s="499"/>
      <c r="B42" s="500"/>
      <c r="C42" s="503"/>
    </row>
    <row r="43" spans="1:9" x14ac:dyDescent="0.2">
      <c r="A43" s="504" t="s">
        <v>13</v>
      </c>
      <c r="B43" s="505"/>
      <c r="C43" s="506"/>
    </row>
    <row r="44" spans="1:9" x14ac:dyDescent="0.2">
      <c r="A44" s="507" t="s">
        <v>14</v>
      </c>
      <c r="B44" s="508"/>
      <c r="C44" s="33">
        <v>0</v>
      </c>
    </row>
    <row r="45" spans="1:9" x14ac:dyDescent="0.2">
      <c r="A45" s="491" t="s">
        <v>15</v>
      </c>
      <c r="B45" s="492"/>
      <c r="C45" s="34">
        <f>SUM(C46:C47)</f>
        <v>0</v>
      </c>
    </row>
    <row r="46" spans="1:9" x14ac:dyDescent="0.2">
      <c r="A46" s="489" t="s">
        <v>16</v>
      </c>
      <c r="B46" s="490"/>
      <c r="C46" s="35"/>
    </row>
    <row r="47" spans="1:9" x14ac:dyDescent="0.2">
      <c r="A47" s="489" t="s">
        <v>17</v>
      </c>
      <c r="B47" s="490"/>
      <c r="C47" s="35"/>
    </row>
    <row r="48" spans="1:9" x14ac:dyDescent="0.2">
      <c r="A48" s="491" t="s">
        <v>19</v>
      </c>
      <c r="B48" s="492"/>
      <c r="C48" s="34">
        <f>SUM(C49:C50)</f>
        <v>0</v>
      </c>
    </row>
    <row r="49" spans="1:3" x14ac:dyDescent="0.2">
      <c r="A49" s="489" t="s">
        <v>20</v>
      </c>
      <c r="B49" s="490"/>
      <c r="C49" s="35"/>
    </row>
    <row r="50" spans="1:3" x14ac:dyDescent="0.2">
      <c r="A50" s="489" t="s">
        <v>17</v>
      </c>
      <c r="B50" s="490"/>
      <c r="C50" s="35"/>
    </row>
    <row r="51" spans="1:3" x14ac:dyDescent="0.2">
      <c r="A51" s="493" t="s">
        <v>21</v>
      </c>
      <c r="B51" s="494"/>
      <c r="C51" s="34">
        <f>C44+C45-C48</f>
        <v>0</v>
      </c>
    </row>
    <row r="52" spans="1:3" x14ac:dyDescent="0.2">
      <c r="A52" s="504" t="s">
        <v>22</v>
      </c>
      <c r="B52" s="505"/>
      <c r="C52" s="506"/>
    </row>
    <row r="53" spans="1:3" x14ac:dyDescent="0.2">
      <c r="A53" s="507" t="s">
        <v>14</v>
      </c>
      <c r="B53" s="508"/>
      <c r="C53" s="33">
        <v>0</v>
      </c>
    </row>
    <row r="54" spans="1:3" x14ac:dyDescent="0.2">
      <c r="A54" s="491" t="s">
        <v>15</v>
      </c>
      <c r="B54" s="492"/>
      <c r="C54" s="34">
        <f>SUM(C55:C56)</f>
        <v>0</v>
      </c>
    </row>
    <row r="55" spans="1:3" x14ac:dyDescent="0.2">
      <c r="A55" s="489" t="s">
        <v>23</v>
      </c>
      <c r="B55" s="490"/>
      <c r="C55" s="35"/>
    </row>
    <row r="56" spans="1:3" x14ac:dyDescent="0.2">
      <c r="A56" s="489" t="s">
        <v>17</v>
      </c>
      <c r="B56" s="490"/>
      <c r="C56" s="36"/>
    </row>
    <row r="57" spans="1:3" x14ac:dyDescent="0.2">
      <c r="A57" s="491" t="s">
        <v>19</v>
      </c>
      <c r="B57" s="492"/>
      <c r="C57" s="34">
        <f>SUM(C58:C59)</f>
        <v>0</v>
      </c>
    </row>
    <row r="58" spans="1:3" x14ac:dyDescent="0.2">
      <c r="A58" s="489" t="s">
        <v>20</v>
      </c>
      <c r="B58" s="490"/>
      <c r="C58" s="35"/>
    </row>
    <row r="59" spans="1:3" x14ac:dyDescent="0.2">
      <c r="A59" s="509" t="s">
        <v>17</v>
      </c>
      <c r="B59" s="510"/>
      <c r="C59" s="37"/>
    </row>
    <row r="60" spans="1:3" x14ac:dyDescent="0.2">
      <c r="A60" s="511" t="s">
        <v>21</v>
      </c>
      <c r="B60" s="472"/>
      <c r="C60" s="38">
        <f>C53+C54-C57</f>
        <v>0</v>
      </c>
    </row>
    <row r="61" spans="1:3" x14ac:dyDescent="0.2">
      <c r="A61" s="512" t="s">
        <v>24</v>
      </c>
      <c r="B61" s="513"/>
      <c r="C61" s="514"/>
    </row>
    <row r="62" spans="1:3" x14ac:dyDescent="0.2">
      <c r="A62" s="507" t="s">
        <v>14</v>
      </c>
      <c r="B62" s="508"/>
      <c r="C62" s="33">
        <v>0</v>
      </c>
    </row>
    <row r="63" spans="1:3" x14ac:dyDescent="0.2">
      <c r="A63" s="515" t="s">
        <v>25</v>
      </c>
      <c r="B63" s="516"/>
      <c r="C63" s="39"/>
    </row>
    <row r="64" spans="1:3" x14ac:dyDescent="0.2">
      <c r="A64" s="515" t="s">
        <v>26</v>
      </c>
      <c r="B64" s="516"/>
      <c r="C64" s="39"/>
    </row>
    <row r="65" spans="1:5" x14ac:dyDescent="0.2">
      <c r="A65" s="511" t="s">
        <v>21</v>
      </c>
      <c r="B65" s="472"/>
      <c r="C65" s="40">
        <f>C62+C63-C64</f>
        <v>0</v>
      </c>
    </row>
    <row r="66" spans="1:5" x14ac:dyDescent="0.2">
      <c r="A66" s="504" t="s">
        <v>27</v>
      </c>
      <c r="B66" s="505"/>
      <c r="C66" s="506"/>
    </row>
    <row r="67" spans="1:5" x14ac:dyDescent="0.2">
      <c r="A67" s="529" t="s">
        <v>14</v>
      </c>
      <c r="B67" s="508"/>
      <c r="C67" s="33">
        <f>C44-C53-C62</f>
        <v>0</v>
      </c>
    </row>
    <row r="68" spans="1:5" ht="13.5" thickBot="1" x14ac:dyDescent="0.25">
      <c r="A68" s="530" t="s">
        <v>21</v>
      </c>
      <c r="B68" s="531"/>
      <c r="C68" s="41">
        <f>C51-C60-C65</f>
        <v>0</v>
      </c>
    </row>
    <row r="76" spans="1:5" ht="15" x14ac:dyDescent="0.25">
      <c r="A76" s="532" t="s">
        <v>31</v>
      </c>
      <c r="B76" s="533"/>
      <c r="C76" s="533"/>
      <c r="D76" s="533"/>
      <c r="E76" s="533"/>
    </row>
    <row r="77" spans="1:5" ht="13.5" thickBot="1" x14ac:dyDescent="0.25">
      <c r="A77" s="42"/>
      <c r="B77" s="43"/>
      <c r="C77" s="43"/>
      <c r="D77" s="43"/>
      <c r="E77" s="43"/>
    </row>
    <row r="78" spans="1:5" ht="153.75" thickBot="1" x14ac:dyDescent="0.25">
      <c r="A78" s="44" t="s">
        <v>32</v>
      </c>
      <c r="B78" s="45" t="s">
        <v>33</v>
      </c>
      <c r="C78" s="45" t="s">
        <v>34</v>
      </c>
      <c r="D78" s="45" t="s">
        <v>35</v>
      </c>
      <c r="E78" s="46" t="s">
        <v>36</v>
      </c>
    </row>
    <row r="79" spans="1:5" ht="13.5" thickBot="1" x14ac:dyDescent="0.25">
      <c r="A79" s="47" t="s">
        <v>13</v>
      </c>
      <c r="B79" s="48"/>
      <c r="C79" s="48"/>
      <c r="D79" s="48"/>
      <c r="E79" s="49"/>
    </row>
    <row r="80" spans="1:5" ht="25.5" x14ac:dyDescent="0.2">
      <c r="A80" s="50" t="s">
        <v>37</v>
      </c>
      <c r="B80" s="51"/>
      <c r="C80" s="51"/>
      <c r="D80" s="51"/>
      <c r="E80" s="52">
        <f>B80+C80+D80</f>
        <v>0</v>
      </c>
    </row>
    <row r="81" spans="1:5" x14ac:dyDescent="0.2">
      <c r="A81" s="53" t="s">
        <v>25</v>
      </c>
      <c r="B81" s="54">
        <f>SUM(B82:B83)</f>
        <v>0</v>
      </c>
      <c r="C81" s="54">
        <f>SUM(C82:C83)</f>
        <v>0</v>
      </c>
      <c r="D81" s="54">
        <f>SUM(D82:D83)</f>
        <v>0</v>
      </c>
      <c r="E81" s="55">
        <f>SUM(E82:E83)</f>
        <v>0</v>
      </c>
    </row>
    <row r="82" spans="1:5" x14ac:dyDescent="0.2">
      <c r="A82" s="56" t="s">
        <v>38</v>
      </c>
      <c r="B82" s="57"/>
      <c r="C82" s="57"/>
      <c r="D82" s="57"/>
      <c r="E82" s="58">
        <f>B82+C82+D82</f>
        <v>0</v>
      </c>
    </row>
    <row r="83" spans="1:5" x14ac:dyDescent="0.2">
      <c r="A83" s="56" t="s">
        <v>39</v>
      </c>
      <c r="B83" s="57"/>
      <c r="C83" s="57"/>
      <c r="D83" s="57"/>
      <c r="E83" s="58">
        <f>B83+C83+D83</f>
        <v>0</v>
      </c>
    </row>
    <row r="84" spans="1:5" x14ac:dyDescent="0.2">
      <c r="A84" s="53" t="s">
        <v>26</v>
      </c>
      <c r="B84" s="54">
        <f>SUM(B85:B87)</f>
        <v>0</v>
      </c>
      <c r="C84" s="54">
        <f>SUM(C85:C87)</f>
        <v>0</v>
      </c>
      <c r="D84" s="54">
        <f>SUM(D85:D87)</f>
        <v>0</v>
      </c>
      <c r="E84" s="55">
        <f>SUM(E85:E87)</f>
        <v>0</v>
      </c>
    </row>
    <row r="85" spans="1:5" x14ac:dyDescent="0.2">
      <c r="A85" s="56" t="s">
        <v>40</v>
      </c>
      <c r="B85" s="57"/>
      <c r="C85" s="57"/>
      <c r="D85" s="57"/>
      <c r="E85" s="58">
        <f>B85+C85+D85</f>
        <v>0</v>
      </c>
    </row>
    <row r="86" spans="1:5" x14ac:dyDescent="0.2">
      <c r="A86" s="56" t="s">
        <v>41</v>
      </c>
      <c r="B86" s="57"/>
      <c r="C86" s="57"/>
      <c r="D86" s="57"/>
      <c r="E86" s="58">
        <f>B86+C86+D86</f>
        <v>0</v>
      </c>
    </row>
    <row r="87" spans="1:5" x14ac:dyDescent="0.2">
      <c r="A87" s="59" t="s">
        <v>42</v>
      </c>
      <c r="B87" s="57"/>
      <c r="C87" s="57"/>
      <c r="D87" s="57"/>
      <c r="E87" s="58">
        <f>B87+C87+D87</f>
        <v>0</v>
      </c>
    </row>
    <row r="88" spans="1:5" ht="26.25" thickBot="1" x14ac:dyDescent="0.25">
      <c r="A88" s="60" t="s">
        <v>43</v>
      </c>
      <c r="B88" s="61">
        <f>B80+B81-B84</f>
        <v>0</v>
      </c>
      <c r="C88" s="61">
        <f>C80+C81-C84</f>
        <v>0</v>
      </c>
      <c r="D88" s="61">
        <f>D80+D81-D84</f>
        <v>0</v>
      </c>
      <c r="E88" s="62">
        <f>E80+E81-E84</f>
        <v>0</v>
      </c>
    </row>
    <row r="89" spans="1:5" ht="13.5" thickBot="1" x14ac:dyDescent="0.25">
      <c r="A89" s="63" t="s">
        <v>44</v>
      </c>
      <c r="B89" s="64"/>
      <c r="C89" s="64"/>
      <c r="D89" s="64"/>
      <c r="E89" s="65"/>
    </row>
    <row r="90" spans="1:5" x14ac:dyDescent="0.2">
      <c r="A90" s="50" t="s">
        <v>45</v>
      </c>
      <c r="B90" s="51"/>
      <c r="C90" s="51"/>
      <c r="D90" s="51"/>
      <c r="E90" s="52">
        <f>B90+C90+D90</f>
        <v>0</v>
      </c>
    </row>
    <row r="91" spans="1:5" x14ac:dyDescent="0.2">
      <c r="A91" s="53" t="s">
        <v>25</v>
      </c>
      <c r="B91" s="66"/>
      <c r="C91" s="66"/>
      <c r="D91" s="66"/>
      <c r="E91" s="55">
        <f>SUM(B91:D91)</f>
        <v>0</v>
      </c>
    </row>
    <row r="92" spans="1:5" x14ac:dyDescent="0.2">
      <c r="A92" s="53" t="s">
        <v>26</v>
      </c>
      <c r="B92" s="66"/>
      <c r="C92" s="66"/>
      <c r="D92" s="66"/>
      <c r="E92" s="55">
        <f>SUM(B92:D92)</f>
        <v>0</v>
      </c>
    </row>
    <row r="93" spans="1:5" ht="13.5" thickBot="1" x14ac:dyDescent="0.25">
      <c r="A93" s="60" t="s">
        <v>46</v>
      </c>
      <c r="B93" s="61">
        <f>B90+B91-B92</f>
        <v>0</v>
      </c>
      <c r="C93" s="61">
        <f>C90+C91-C92</f>
        <v>0</v>
      </c>
      <c r="D93" s="61">
        <f>D90+D91-D92</f>
        <v>0</v>
      </c>
      <c r="E93" s="62">
        <f>E90+E91-E92</f>
        <v>0</v>
      </c>
    </row>
    <row r="94" spans="1:5" ht="13.5" thickBot="1" x14ac:dyDescent="0.25">
      <c r="A94" s="517" t="s">
        <v>27</v>
      </c>
      <c r="B94" s="518"/>
      <c r="C94" s="518"/>
      <c r="D94" s="518"/>
      <c r="E94" s="519"/>
    </row>
    <row r="95" spans="1:5" x14ac:dyDescent="0.2">
      <c r="A95" s="67" t="s">
        <v>14</v>
      </c>
      <c r="B95" s="68">
        <f>B80-B90</f>
        <v>0</v>
      </c>
      <c r="C95" s="68">
        <f>C80-C90</f>
        <v>0</v>
      </c>
      <c r="D95" s="68">
        <f>D80-D90</f>
        <v>0</v>
      </c>
      <c r="E95" s="68">
        <f>E80-E90</f>
        <v>0</v>
      </c>
    </row>
    <row r="96" spans="1:5" ht="13.5" thickBot="1" x14ac:dyDescent="0.25">
      <c r="A96" s="69" t="s">
        <v>21</v>
      </c>
      <c r="B96" s="70">
        <f>B88-B93</f>
        <v>0</v>
      </c>
      <c r="C96" s="70">
        <f>C88-C93</f>
        <v>0</v>
      </c>
      <c r="D96" s="70">
        <f>D88-D93</f>
        <v>0</v>
      </c>
      <c r="E96" s="70">
        <f>E88-E93</f>
        <v>0</v>
      </c>
    </row>
    <row r="101" spans="1:9" ht="48.6" customHeight="1" x14ac:dyDescent="0.25">
      <c r="A101" s="475" t="s">
        <v>47</v>
      </c>
      <c r="B101" s="475"/>
      <c r="C101" s="475"/>
      <c r="D101" s="475"/>
    </row>
    <row r="102" spans="1:9" ht="13.5" thickBot="1" x14ac:dyDescent="0.25">
      <c r="A102" s="520"/>
      <c r="B102" s="521"/>
      <c r="C102" s="521"/>
    </row>
    <row r="103" spans="1:9" x14ac:dyDescent="0.2">
      <c r="A103" s="71" t="s">
        <v>48</v>
      </c>
      <c r="B103" s="72" t="s">
        <v>14</v>
      </c>
      <c r="C103" s="72" t="s">
        <v>21</v>
      </c>
      <c r="D103" s="73" t="s">
        <v>49</v>
      </c>
    </row>
    <row r="104" spans="1:9" x14ac:dyDescent="0.2">
      <c r="A104" s="74" t="s">
        <v>50</v>
      </c>
      <c r="B104" s="75"/>
      <c r="C104" s="75"/>
      <c r="D104" s="17"/>
    </row>
    <row r="105" spans="1:9" x14ac:dyDescent="0.2">
      <c r="A105" s="76" t="s">
        <v>51</v>
      </c>
      <c r="B105" s="77"/>
      <c r="C105" s="77"/>
      <c r="D105" s="78"/>
    </row>
    <row r="106" spans="1:9" ht="13.5" thickBot="1" x14ac:dyDescent="0.25">
      <c r="A106" s="79" t="s">
        <v>52</v>
      </c>
      <c r="B106" s="80"/>
      <c r="C106" s="81"/>
      <c r="D106" s="82"/>
    </row>
    <row r="109" spans="1:9" ht="15" x14ac:dyDescent="0.25">
      <c r="A109" s="475" t="s">
        <v>53</v>
      </c>
      <c r="B109" s="522"/>
      <c r="C109" s="522"/>
      <c r="D109" s="523"/>
      <c r="E109" s="523"/>
      <c r="F109" s="523"/>
      <c r="G109" s="523"/>
    </row>
    <row r="110" spans="1:9" ht="13.5" thickBot="1" x14ac:dyDescent="0.25">
      <c r="A110" s="520"/>
      <c r="B110" s="521"/>
      <c r="C110" s="521"/>
    </row>
    <row r="111" spans="1:9" ht="14.1" customHeight="1" x14ac:dyDescent="0.2">
      <c r="A111" s="524"/>
      <c r="B111" s="526" t="s">
        <v>54</v>
      </c>
      <c r="C111" s="527"/>
      <c r="D111" s="527"/>
      <c r="E111" s="527"/>
      <c r="F111" s="528"/>
      <c r="G111" s="526" t="s">
        <v>55</v>
      </c>
      <c r="H111" s="527"/>
      <c r="I111" s="528"/>
    </row>
    <row r="112" spans="1:9" ht="38.25" x14ac:dyDescent="0.2">
      <c r="A112" s="525"/>
      <c r="B112" s="83" t="s">
        <v>56</v>
      </c>
      <c r="C112" s="84" t="s">
        <v>57</v>
      </c>
      <c r="D112" s="84" t="s">
        <v>58</v>
      </c>
      <c r="E112" s="84" t="s">
        <v>59</v>
      </c>
      <c r="F112" s="85" t="s">
        <v>60</v>
      </c>
      <c r="G112" s="86" t="s">
        <v>61</v>
      </c>
      <c r="H112" s="87" t="s">
        <v>62</v>
      </c>
      <c r="I112" s="88" t="s">
        <v>63</v>
      </c>
    </row>
    <row r="113" spans="1:9" x14ac:dyDescent="0.2">
      <c r="A113" s="89" t="s">
        <v>14</v>
      </c>
      <c r="B113" s="90"/>
      <c r="C113" s="91"/>
      <c r="D113" s="91"/>
      <c r="E113" s="92"/>
      <c r="F113" s="93"/>
      <c r="G113" s="94"/>
      <c r="H113" s="91"/>
      <c r="I113" s="95"/>
    </row>
    <row r="114" spans="1:9" ht="38.25" x14ac:dyDescent="0.2">
      <c r="A114" s="96" t="s">
        <v>64</v>
      </c>
      <c r="B114" s="97"/>
      <c r="C114" s="98"/>
      <c r="D114" s="98"/>
      <c r="E114" s="92"/>
      <c r="F114" s="93"/>
      <c r="G114" s="94"/>
      <c r="H114" s="98"/>
      <c r="I114" s="99"/>
    </row>
    <row r="115" spans="1:9" ht="39" thickBot="1" x14ac:dyDescent="0.25">
      <c r="A115" s="100" t="s">
        <v>65</v>
      </c>
      <c r="B115" s="101"/>
      <c r="C115" s="102"/>
      <c r="D115" s="102"/>
      <c r="E115" s="103"/>
      <c r="F115" s="104"/>
      <c r="G115" s="105"/>
      <c r="H115" s="102"/>
      <c r="I115" s="106"/>
    </row>
    <row r="116" spans="1:9" ht="13.5" thickBot="1" x14ac:dyDescent="0.25">
      <c r="A116" s="107" t="s">
        <v>21</v>
      </c>
      <c r="B116" s="108">
        <f t="shared" ref="B116:I116" si="9">B113+B114-B115</f>
        <v>0</v>
      </c>
      <c r="C116" s="109">
        <f t="shared" si="9"/>
        <v>0</v>
      </c>
      <c r="D116" s="109">
        <f t="shared" si="9"/>
        <v>0</v>
      </c>
      <c r="E116" s="110">
        <f t="shared" si="9"/>
        <v>0</v>
      </c>
      <c r="F116" s="111">
        <f t="shared" si="9"/>
        <v>0</v>
      </c>
      <c r="G116" s="112">
        <f t="shared" si="9"/>
        <v>0</v>
      </c>
      <c r="H116" s="110">
        <f t="shared" si="9"/>
        <v>0</v>
      </c>
      <c r="I116" s="111">
        <f t="shared" si="9"/>
        <v>0</v>
      </c>
    </row>
    <row r="119" spans="1:9" ht="15" x14ac:dyDescent="0.25">
      <c r="A119" s="475" t="s">
        <v>66</v>
      </c>
      <c r="B119" s="522"/>
      <c r="C119" s="522"/>
    </row>
    <row r="120" spans="1:9" ht="13.5" thickBot="1" x14ac:dyDescent="0.25">
      <c r="A120" s="520"/>
      <c r="B120" s="521"/>
      <c r="C120" s="521"/>
    </row>
    <row r="121" spans="1:9" x14ac:dyDescent="0.2">
      <c r="A121" s="113" t="s">
        <v>48</v>
      </c>
      <c r="B121" s="72" t="s">
        <v>14</v>
      </c>
      <c r="C121" s="73" t="s">
        <v>21</v>
      </c>
    </row>
    <row r="122" spans="1:9" ht="26.25" thickBot="1" x14ac:dyDescent="0.25">
      <c r="A122" s="114" t="s">
        <v>67</v>
      </c>
      <c r="B122" s="115"/>
      <c r="C122" s="116"/>
    </row>
    <row r="126" spans="1:9" ht="50.25" customHeight="1" x14ac:dyDescent="0.25">
      <c r="A126" s="475" t="s">
        <v>68</v>
      </c>
      <c r="B126" s="522"/>
      <c r="C126" s="522"/>
      <c r="D126" s="523"/>
    </row>
    <row r="127" spans="1:9" ht="13.5" thickBot="1" x14ac:dyDescent="0.25">
      <c r="A127" s="520"/>
      <c r="B127" s="521"/>
      <c r="C127" s="521"/>
    </row>
    <row r="128" spans="1:9" x14ac:dyDescent="0.2">
      <c r="A128" s="542" t="s">
        <v>32</v>
      </c>
      <c r="B128" s="543"/>
      <c r="C128" s="72" t="s">
        <v>14</v>
      </c>
      <c r="D128" s="73" t="s">
        <v>21</v>
      </c>
    </row>
    <row r="129" spans="1:4" ht="66.599999999999994" customHeight="1" x14ac:dyDescent="0.2">
      <c r="A129" s="544" t="s">
        <v>69</v>
      </c>
      <c r="B129" s="545"/>
      <c r="C129" s="75">
        <f>SUM(C131:C135)</f>
        <v>0</v>
      </c>
      <c r="D129" s="117">
        <f>SUM(D131:D135)</f>
        <v>0</v>
      </c>
    </row>
    <row r="130" spans="1:4" x14ac:dyDescent="0.2">
      <c r="A130" s="534" t="s">
        <v>51</v>
      </c>
      <c r="B130" s="535"/>
      <c r="C130" s="118"/>
      <c r="D130" s="119"/>
    </row>
    <row r="131" spans="1:4" x14ac:dyDescent="0.2">
      <c r="A131" s="536" t="s">
        <v>5</v>
      </c>
      <c r="B131" s="537"/>
      <c r="C131" s="120"/>
      <c r="D131" s="121"/>
    </row>
    <row r="132" spans="1:4" x14ac:dyDescent="0.2">
      <c r="A132" s="538" t="s">
        <v>7</v>
      </c>
      <c r="B132" s="539"/>
      <c r="C132" s="16"/>
      <c r="D132" s="17"/>
    </row>
    <row r="133" spans="1:4" x14ac:dyDescent="0.2">
      <c r="A133" s="538" t="s">
        <v>8</v>
      </c>
      <c r="B133" s="539"/>
      <c r="C133" s="16"/>
      <c r="D133" s="17"/>
    </row>
    <row r="134" spans="1:4" x14ac:dyDescent="0.2">
      <c r="A134" s="538" t="s">
        <v>9</v>
      </c>
      <c r="B134" s="539"/>
      <c r="C134" s="16"/>
      <c r="D134" s="17"/>
    </row>
    <row r="135" spans="1:4" ht="13.5" thickBot="1" x14ac:dyDescent="0.25">
      <c r="A135" s="540" t="s">
        <v>10</v>
      </c>
      <c r="B135" s="541"/>
      <c r="C135" s="122"/>
      <c r="D135" s="123"/>
    </row>
    <row r="153" spans="1:9" ht="15" x14ac:dyDescent="0.2">
      <c r="A153" s="565" t="s">
        <v>70</v>
      </c>
      <c r="B153" s="566"/>
      <c r="C153" s="566"/>
      <c r="D153" s="566"/>
      <c r="E153" s="566"/>
      <c r="F153" s="566"/>
      <c r="G153" s="566"/>
      <c r="H153" s="566"/>
      <c r="I153" s="566"/>
    </row>
    <row r="154" spans="1:9" ht="13.5" thickBot="1" x14ac:dyDescent="0.25">
      <c r="B154" s="124"/>
      <c r="C154" s="124"/>
      <c r="D154" s="124"/>
      <c r="E154" s="124" t="s">
        <v>71</v>
      </c>
      <c r="F154" s="125"/>
      <c r="G154" s="125"/>
      <c r="H154" s="125"/>
      <c r="I154" s="125"/>
    </row>
    <row r="155" spans="1:9" ht="109.35" customHeight="1" thickBot="1" x14ac:dyDescent="0.25">
      <c r="A155" s="567"/>
      <c r="B155" s="568"/>
      <c r="C155" s="126" t="s">
        <v>72</v>
      </c>
      <c r="D155" s="127" t="s">
        <v>73</v>
      </c>
      <c r="E155" s="126" t="s">
        <v>74</v>
      </c>
      <c r="F155" s="128" t="s">
        <v>75</v>
      </c>
      <c r="G155" s="126" t="s">
        <v>76</v>
      </c>
      <c r="H155" s="129" t="s">
        <v>77</v>
      </c>
      <c r="I155" s="130" t="s">
        <v>78</v>
      </c>
    </row>
    <row r="156" spans="1:9" x14ac:dyDescent="0.2">
      <c r="A156" s="569" t="s">
        <v>79</v>
      </c>
      <c r="B156" s="570"/>
      <c r="C156" s="131"/>
      <c r="D156" s="132"/>
      <c r="E156" s="133"/>
      <c r="F156" s="132"/>
      <c r="G156" s="133"/>
      <c r="H156" s="133"/>
      <c r="I156" s="134"/>
    </row>
    <row r="157" spans="1:9" x14ac:dyDescent="0.2">
      <c r="A157" s="135"/>
      <c r="B157" s="136" t="s">
        <v>80</v>
      </c>
      <c r="C157" s="137"/>
      <c r="D157" s="138"/>
      <c r="E157" s="139"/>
      <c r="F157" s="138"/>
      <c r="G157" s="139"/>
      <c r="H157" s="139"/>
      <c r="I157" s="140"/>
    </row>
    <row r="158" spans="1:9" x14ac:dyDescent="0.2">
      <c r="A158" s="94" t="s">
        <v>81</v>
      </c>
      <c r="B158" s="141"/>
      <c r="C158" s="142"/>
      <c r="D158" s="143"/>
      <c r="E158" s="144"/>
      <c r="F158" s="143"/>
      <c r="G158" s="144"/>
      <c r="H158" s="144"/>
      <c r="I158" s="93"/>
    </row>
    <row r="159" spans="1:9" x14ac:dyDescent="0.2">
      <c r="A159" s="94" t="s">
        <v>82</v>
      </c>
      <c r="B159" s="141"/>
      <c r="C159" s="142"/>
      <c r="D159" s="143"/>
      <c r="E159" s="144"/>
      <c r="F159" s="143"/>
      <c r="G159" s="144"/>
      <c r="H159" s="144"/>
      <c r="I159" s="93"/>
    </row>
    <row r="160" spans="1:9" ht="13.5" thickBot="1" x14ac:dyDescent="0.25">
      <c r="A160" s="145" t="s">
        <v>83</v>
      </c>
      <c r="B160" s="146"/>
      <c r="C160" s="147"/>
      <c r="D160" s="148"/>
      <c r="E160" s="149"/>
      <c r="F160" s="148"/>
      <c r="G160" s="149"/>
      <c r="H160" s="149"/>
      <c r="I160" s="150"/>
    </row>
    <row r="161" spans="1:9" ht="13.5" thickBot="1" x14ac:dyDescent="0.25">
      <c r="A161" s="151"/>
      <c r="B161" s="152" t="s">
        <v>84</v>
      </c>
      <c r="C161" s="153"/>
      <c r="D161" s="153"/>
      <c r="E161" s="153">
        <f>SUM(E158:E160)</f>
        <v>0</v>
      </c>
      <c r="F161" s="153">
        <f>SUM(F158:F160)</f>
        <v>0</v>
      </c>
      <c r="G161" s="153">
        <f>SUM(G158:G160)</f>
        <v>0</v>
      </c>
      <c r="H161" s="153"/>
      <c r="I161" s="153"/>
    </row>
    <row r="162" spans="1:9" ht="105.6" customHeight="1" thickBot="1" x14ac:dyDescent="0.25">
      <c r="A162" s="567"/>
      <c r="B162" s="571"/>
      <c r="C162" s="126" t="s">
        <v>72</v>
      </c>
      <c r="D162" s="127" t="s">
        <v>73</v>
      </c>
      <c r="E162" s="126" t="s">
        <v>74</v>
      </c>
      <c r="F162" s="128" t="s">
        <v>75</v>
      </c>
      <c r="G162" s="126" t="s">
        <v>76</v>
      </c>
      <c r="H162" s="126" t="s">
        <v>85</v>
      </c>
      <c r="I162" s="126" t="s">
        <v>86</v>
      </c>
    </row>
    <row r="163" spans="1:9" x14ac:dyDescent="0.2">
      <c r="A163" s="569" t="s">
        <v>14</v>
      </c>
      <c r="B163" s="572"/>
      <c r="C163" s="154"/>
      <c r="D163" s="155"/>
      <c r="E163" s="156"/>
      <c r="F163" s="155"/>
      <c r="G163" s="156"/>
      <c r="H163" s="156"/>
      <c r="I163" s="157"/>
    </row>
    <row r="164" spans="1:9" x14ac:dyDescent="0.2">
      <c r="A164" s="158"/>
      <c r="B164" s="159" t="s">
        <v>80</v>
      </c>
      <c r="C164" s="137"/>
      <c r="D164" s="138"/>
      <c r="E164" s="139"/>
      <c r="F164" s="138"/>
      <c r="G164" s="139"/>
      <c r="H164" s="139"/>
      <c r="I164" s="140"/>
    </row>
    <row r="165" spans="1:9" x14ac:dyDescent="0.2">
      <c r="A165" s="94" t="s">
        <v>81</v>
      </c>
      <c r="B165" s="141"/>
      <c r="C165" s="142"/>
      <c r="D165" s="143"/>
      <c r="E165" s="144"/>
      <c r="F165" s="143"/>
      <c r="G165" s="144"/>
      <c r="H165" s="144"/>
      <c r="I165" s="93"/>
    </row>
    <row r="166" spans="1:9" x14ac:dyDescent="0.2">
      <c r="A166" s="94" t="s">
        <v>82</v>
      </c>
      <c r="B166" s="141"/>
      <c r="C166" s="142"/>
      <c r="D166" s="143"/>
      <c r="E166" s="144"/>
      <c r="F166" s="143"/>
      <c r="G166" s="144"/>
      <c r="H166" s="144"/>
      <c r="I166" s="93"/>
    </row>
    <row r="167" spans="1:9" ht="13.5" thickBot="1" x14ac:dyDescent="0.25">
      <c r="A167" s="145" t="s">
        <v>83</v>
      </c>
      <c r="B167" s="146"/>
      <c r="C167" s="147"/>
      <c r="D167" s="148"/>
      <c r="E167" s="149"/>
      <c r="F167" s="148"/>
      <c r="G167" s="149"/>
      <c r="H167" s="149"/>
      <c r="I167" s="150"/>
    </row>
    <row r="168" spans="1:9" ht="13.5" thickBot="1" x14ac:dyDescent="0.25">
      <c r="A168" s="151"/>
      <c r="B168" s="152" t="s">
        <v>84</v>
      </c>
      <c r="C168" s="153"/>
      <c r="D168" s="160"/>
      <c r="E168" s="153">
        <f>SUM(E165:E167)</f>
        <v>0</v>
      </c>
      <c r="F168" s="153">
        <f>SUM(F165:F167)</f>
        <v>0</v>
      </c>
      <c r="G168" s="153">
        <f>SUM(G165:G167)</f>
        <v>0</v>
      </c>
      <c r="H168" s="153"/>
      <c r="I168" s="161"/>
    </row>
    <row r="171" spans="1:9" x14ac:dyDescent="0.2">
      <c r="A171" s="573" t="s">
        <v>87</v>
      </c>
      <c r="B171" s="574"/>
      <c r="C171" s="574"/>
      <c r="D171" s="574"/>
      <c r="E171" s="574"/>
      <c r="F171" s="574"/>
      <c r="G171" s="574"/>
      <c r="H171" s="574"/>
      <c r="I171" s="574"/>
    </row>
    <row r="172" spans="1:9" ht="13.5" thickBot="1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</row>
    <row r="173" spans="1:9" ht="13.5" thickBot="1" x14ac:dyDescent="0.25">
      <c r="A173" s="546" t="s">
        <v>88</v>
      </c>
      <c r="B173" s="547"/>
      <c r="C173" s="547"/>
      <c r="D173" s="548"/>
      <c r="E173" s="552" t="s">
        <v>14</v>
      </c>
      <c r="F173" s="554" t="s">
        <v>89</v>
      </c>
      <c r="G173" s="555"/>
      <c r="H173" s="556"/>
      <c r="I173" s="557" t="s">
        <v>21</v>
      </c>
    </row>
    <row r="174" spans="1:9" ht="26.25" thickBot="1" x14ac:dyDescent="0.25">
      <c r="A174" s="549"/>
      <c r="B174" s="550"/>
      <c r="C174" s="550"/>
      <c r="D174" s="551"/>
      <c r="E174" s="553"/>
      <c r="F174" s="163" t="s">
        <v>25</v>
      </c>
      <c r="G174" s="164" t="s">
        <v>90</v>
      </c>
      <c r="H174" s="163" t="s">
        <v>91</v>
      </c>
      <c r="I174" s="558"/>
    </row>
    <row r="175" spans="1:9" x14ac:dyDescent="0.2">
      <c r="A175" s="165">
        <v>1</v>
      </c>
      <c r="B175" s="559" t="s">
        <v>92</v>
      </c>
      <c r="C175" s="560"/>
      <c r="D175" s="561"/>
      <c r="E175" s="166"/>
      <c r="F175" s="167"/>
      <c r="G175" s="167"/>
      <c r="H175" s="167"/>
      <c r="I175" s="168">
        <f>E175+F175-G175-H175</f>
        <v>0</v>
      </c>
    </row>
    <row r="176" spans="1:9" x14ac:dyDescent="0.2">
      <c r="A176" s="169"/>
      <c r="B176" s="562" t="s">
        <v>93</v>
      </c>
      <c r="C176" s="563"/>
      <c r="D176" s="564"/>
      <c r="E176" s="170"/>
      <c r="F176" s="171"/>
      <c r="G176" s="171"/>
      <c r="H176" s="171"/>
      <c r="I176" s="172">
        <f>E176+F176-G176-H176</f>
        <v>0</v>
      </c>
    </row>
    <row r="177" spans="1:9" x14ac:dyDescent="0.2">
      <c r="A177" s="173" t="s">
        <v>94</v>
      </c>
      <c r="B177" s="580" t="s">
        <v>95</v>
      </c>
      <c r="C177" s="581"/>
      <c r="D177" s="582"/>
      <c r="E177" s="174">
        <v>993.3</v>
      </c>
      <c r="F177" s="175">
        <v>371.38</v>
      </c>
      <c r="G177" s="175"/>
      <c r="H177" s="175"/>
      <c r="I177" s="176">
        <f>E177+F177-G177-H177</f>
        <v>1364.6799999999998</v>
      </c>
    </row>
    <row r="178" spans="1:9" x14ac:dyDescent="0.2">
      <c r="A178" s="173"/>
      <c r="B178" s="562" t="s">
        <v>96</v>
      </c>
      <c r="C178" s="563"/>
      <c r="D178" s="564"/>
      <c r="E178" s="177"/>
      <c r="F178" s="175"/>
      <c r="G178" s="175"/>
      <c r="H178" s="175"/>
      <c r="I178" s="175">
        <f>E178+F178-G178-H178</f>
        <v>0</v>
      </c>
    </row>
    <row r="179" spans="1:9" ht="13.5" thickBot="1" x14ac:dyDescent="0.25">
      <c r="A179" s="178" t="s">
        <v>97</v>
      </c>
      <c r="B179" s="580" t="s">
        <v>98</v>
      </c>
      <c r="C179" s="581"/>
      <c r="D179" s="582"/>
      <c r="E179" s="174"/>
      <c r="F179" s="175"/>
      <c r="G179" s="175"/>
      <c r="H179" s="175"/>
      <c r="I179" s="171">
        <f>E179+F179-G179-H179</f>
        <v>0</v>
      </c>
    </row>
    <row r="180" spans="1:9" ht="13.5" thickBot="1" x14ac:dyDescent="0.25">
      <c r="A180" s="583" t="s">
        <v>99</v>
      </c>
      <c r="B180" s="584"/>
      <c r="C180" s="584"/>
      <c r="D180" s="585"/>
      <c r="E180" s="179">
        <f>E175+E177+E179</f>
        <v>993.3</v>
      </c>
      <c r="F180" s="179">
        <f>F175+F177+F179</f>
        <v>371.38</v>
      </c>
      <c r="G180" s="179">
        <f>G175+G177+G179</f>
        <v>0</v>
      </c>
      <c r="H180" s="179">
        <f>H175+H177+H179</f>
        <v>0</v>
      </c>
      <c r="I180" s="180">
        <f>I175+I177+I179</f>
        <v>1364.6799999999998</v>
      </c>
    </row>
    <row r="181" spans="1:9" x14ac:dyDescent="0.2">
      <c r="A181" s="32"/>
      <c r="B181" s="32"/>
      <c r="C181" s="32"/>
      <c r="D181" s="32"/>
      <c r="E181" s="32"/>
      <c r="F181" s="32"/>
      <c r="G181" s="32"/>
      <c r="H181" s="32"/>
      <c r="I181" s="32"/>
    </row>
    <row r="182" spans="1:9" x14ac:dyDescent="0.2">
      <c r="A182" s="181" t="s">
        <v>100</v>
      </c>
      <c r="B182" s="32"/>
      <c r="C182" s="32"/>
      <c r="D182" s="32"/>
      <c r="E182" s="32"/>
      <c r="F182" s="32"/>
      <c r="G182" s="32"/>
      <c r="H182" s="32"/>
      <c r="I182" s="32"/>
    </row>
    <row r="183" spans="1:9" x14ac:dyDescent="0.2">
      <c r="A183" s="181" t="s">
        <v>101</v>
      </c>
      <c r="B183" s="32"/>
      <c r="C183" s="32"/>
      <c r="D183" s="32"/>
      <c r="E183" s="32"/>
      <c r="F183" s="32"/>
      <c r="G183" s="32"/>
      <c r="H183" s="32"/>
      <c r="I183" s="32"/>
    </row>
    <row r="185" spans="1:9" ht="15" x14ac:dyDescent="0.2">
      <c r="A185" s="586" t="s">
        <v>102</v>
      </c>
      <c r="B185" s="586"/>
      <c r="C185" s="586"/>
      <c r="D185" s="586"/>
      <c r="E185" s="586"/>
      <c r="F185" s="586"/>
      <c r="G185" s="586"/>
    </row>
    <row r="186" spans="1:9" ht="13.5" thickBot="1" x14ac:dyDescent="0.25">
      <c r="A186" s="182"/>
      <c r="B186" s="183"/>
      <c r="C186" s="184"/>
      <c r="D186" s="184"/>
      <c r="E186" s="184"/>
      <c r="F186" s="184"/>
      <c r="G186" s="184"/>
    </row>
    <row r="187" spans="1:9" ht="13.5" thickBot="1" x14ac:dyDescent="0.25">
      <c r="A187" s="587" t="s">
        <v>103</v>
      </c>
      <c r="B187" s="588"/>
      <c r="C187" s="185" t="s">
        <v>104</v>
      </c>
      <c r="D187" s="186" t="s">
        <v>105</v>
      </c>
      <c r="E187" s="187" t="s">
        <v>106</v>
      </c>
      <c r="F187" s="186" t="s">
        <v>107</v>
      </c>
      <c r="G187" s="188" t="s">
        <v>108</v>
      </c>
    </row>
    <row r="188" spans="1:9" ht="26.85" customHeight="1" x14ac:dyDescent="0.2">
      <c r="A188" s="575" t="s">
        <v>109</v>
      </c>
      <c r="B188" s="576"/>
      <c r="C188" s="189"/>
      <c r="D188" s="189"/>
      <c r="E188" s="189"/>
      <c r="F188" s="189"/>
      <c r="G188" s="190">
        <f>C188+D188-E188-F188</f>
        <v>0</v>
      </c>
    </row>
    <row r="189" spans="1:9" ht="25.5" customHeight="1" x14ac:dyDescent="0.2">
      <c r="A189" s="577" t="s">
        <v>110</v>
      </c>
      <c r="B189" s="578"/>
      <c r="C189" s="191"/>
      <c r="D189" s="191"/>
      <c r="E189" s="191"/>
      <c r="F189" s="191"/>
      <c r="G189" s="192">
        <f t="shared" ref="G189:G196" si="10">C189+D189-E189-F189</f>
        <v>0</v>
      </c>
    </row>
    <row r="190" spans="1:9" x14ac:dyDescent="0.2">
      <c r="A190" s="577" t="s">
        <v>111</v>
      </c>
      <c r="B190" s="578"/>
      <c r="C190" s="191"/>
      <c r="D190" s="191"/>
      <c r="E190" s="191"/>
      <c r="F190" s="191"/>
      <c r="G190" s="192">
        <f t="shared" si="10"/>
        <v>0</v>
      </c>
    </row>
    <row r="191" spans="1:9" x14ac:dyDescent="0.2">
      <c r="A191" s="577" t="s">
        <v>112</v>
      </c>
      <c r="B191" s="578"/>
      <c r="C191" s="191"/>
      <c r="D191" s="191"/>
      <c r="E191" s="191"/>
      <c r="F191" s="191"/>
      <c r="G191" s="192">
        <f t="shared" si="10"/>
        <v>0</v>
      </c>
    </row>
    <row r="192" spans="1:9" ht="38.25" customHeight="1" x14ac:dyDescent="0.2">
      <c r="A192" s="577" t="s">
        <v>113</v>
      </c>
      <c r="B192" s="578"/>
      <c r="C192" s="191"/>
      <c r="D192" s="191"/>
      <c r="E192" s="191"/>
      <c r="F192" s="191"/>
      <c r="G192" s="192">
        <f t="shared" si="10"/>
        <v>0</v>
      </c>
    </row>
    <row r="193" spans="1:7" ht="32.25" customHeight="1" x14ac:dyDescent="0.2">
      <c r="A193" s="579" t="s">
        <v>114</v>
      </c>
      <c r="B193" s="578"/>
      <c r="C193" s="191"/>
      <c r="D193" s="191"/>
      <c r="E193" s="191"/>
      <c r="F193" s="191"/>
      <c r="G193" s="192">
        <f t="shared" si="10"/>
        <v>0</v>
      </c>
    </row>
    <row r="194" spans="1:7" x14ac:dyDescent="0.2">
      <c r="A194" s="579" t="s">
        <v>115</v>
      </c>
      <c r="B194" s="578"/>
      <c r="C194" s="191"/>
      <c r="D194" s="191"/>
      <c r="E194" s="191"/>
      <c r="F194" s="191"/>
      <c r="G194" s="192">
        <f t="shared" si="10"/>
        <v>0</v>
      </c>
    </row>
    <row r="195" spans="1:7" ht="24.75" customHeight="1" thickBot="1" x14ac:dyDescent="0.25">
      <c r="A195" s="579" t="s">
        <v>116</v>
      </c>
      <c r="B195" s="578"/>
      <c r="C195" s="191"/>
      <c r="D195" s="191"/>
      <c r="E195" s="191"/>
      <c r="F195" s="191"/>
      <c r="G195" s="192">
        <f t="shared" si="10"/>
        <v>0</v>
      </c>
    </row>
    <row r="196" spans="1:7" ht="27.75" customHeight="1" thickBot="1" x14ac:dyDescent="0.25">
      <c r="A196" s="593" t="s">
        <v>117</v>
      </c>
      <c r="B196" s="594"/>
      <c r="C196" s="193"/>
      <c r="D196" s="193"/>
      <c r="E196" s="193"/>
      <c r="F196" s="193"/>
      <c r="G196" s="194">
        <f t="shared" si="10"/>
        <v>0</v>
      </c>
    </row>
    <row r="197" spans="1:7" x14ac:dyDescent="0.2">
      <c r="A197" s="595" t="s">
        <v>118</v>
      </c>
      <c r="B197" s="596"/>
      <c r="C197" s="195">
        <f>SUM(C198:C217)</f>
        <v>0</v>
      </c>
      <c r="D197" s="195">
        <f>SUM(D198:D217)</f>
        <v>0</v>
      </c>
      <c r="E197" s="195">
        <f>SUM(E198:E217)</f>
        <v>0</v>
      </c>
      <c r="F197" s="195">
        <f>SUM(F198:F217)</f>
        <v>0</v>
      </c>
      <c r="G197" s="196">
        <f>SUM(G198:G217)</f>
        <v>0</v>
      </c>
    </row>
    <row r="198" spans="1:7" x14ac:dyDescent="0.2">
      <c r="A198" s="589" t="s">
        <v>119</v>
      </c>
      <c r="B198" s="590"/>
      <c r="C198" s="197"/>
      <c r="D198" s="197"/>
      <c r="E198" s="198"/>
      <c r="F198" s="198"/>
      <c r="G198" s="199">
        <f t="shared" ref="G198:G217" si="11">C198+D198-E198-F198</f>
        <v>0</v>
      </c>
    </row>
    <row r="199" spans="1:7" x14ac:dyDescent="0.2">
      <c r="A199" s="589" t="s">
        <v>120</v>
      </c>
      <c r="B199" s="590"/>
      <c r="C199" s="197"/>
      <c r="D199" s="197"/>
      <c r="E199" s="198"/>
      <c r="F199" s="198"/>
      <c r="G199" s="199">
        <f t="shared" si="11"/>
        <v>0</v>
      </c>
    </row>
    <row r="200" spans="1:7" ht="14.1" customHeight="1" x14ac:dyDescent="0.2">
      <c r="A200" s="589" t="s">
        <v>121</v>
      </c>
      <c r="B200" s="590"/>
      <c r="C200" s="197"/>
      <c r="D200" s="197"/>
      <c r="E200" s="198"/>
      <c r="F200" s="198"/>
      <c r="G200" s="199">
        <f t="shared" si="11"/>
        <v>0</v>
      </c>
    </row>
    <row r="201" spans="1:7" ht="43.5" customHeight="1" x14ac:dyDescent="0.2">
      <c r="A201" s="591" t="s">
        <v>122</v>
      </c>
      <c r="B201" s="590"/>
      <c r="C201" s="197"/>
      <c r="D201" s="197"/>
      <c r="E201" s="198"/>
      <c r="F201" s="198"/>
      <c r="G201" s="199">
        <f t="shared" si="11"/>
        <v>0</v>
      </c>
    </row>
    <row r="202" spans="1:7" x14ac:dyDescent="0.2">
      <c r="A202" s="592" t="s">
        <v>123</v>
      </c>
      <c r="B202" s="590"/>
      <c r="C202" s="197"/>
      <c r="D202" s="197"/>
      <c r="E202" s="198"/>
      <c r="F202" s="198"/>
      <c r="G202" s="199">
        <f t="shared" si="11"/>
        <v>0</v>
      </c>
    </row>
    <row r="203" spans="1:7" x14ac:dyDescent="0.2">
      <c r="A203" s="592" t="s">
        <v>124</v>
      </c>
      <c r="B203" s="590"/>
      <c r="C203" s="197"/>
      <c r="D203" s="197"/>
      <c r="E203" s="198"/>
      <c r="F203" s="198"/>
      <c r="G203" s="199">
        <f t="shared" si="11"/>
        <v>0</v>
      </c>
    </row>
    <row r="204" spans="1:7" x14ac:dyDescent="0.2">
      <c r="A204" s="592" t="s">
        <v>125</v>
      </c>
      <c r="B204" s="590"/>
      <c r="C204" s="197"/>
      <c r="D204" s="197"/>
      <c r="E204" s="198"/>
      <c r="F204" s="198"/>
      <c r="G204" s="199">
        <f t="shared" si="11"/>
        <v>0</v>
      </c>
    </row>
    <row r="205" spans="1:7" ht="27" customHeight="1" x14ac:dyDescent="0.2">
      <c r="A205" s="592" t="s">
        <v>126</v>
      </c>
      <c r="B205" s="590"/>
      <c r="C205" s="197"/>
      <c r="D205" s="197"/>
      <c r="E205" s="198"/>
      <c r="F205" s="198"/>
      <c r="G205" s="199">
        <f t="shared" si="11"/>
        <v>0</v>
      </c>
    </row>
    <row r="206" spans="1:7" x14ac:dyDescent="0.2">
      <c r="A206" s="592" t="s">
        <v>127</v>
      </c>
      <c r="B206" s="590"/>
      <c r="C206" s="197"/>
      <c r="D206" s="197"/>
      <c r="E206" s="198"/>
      <c r="F206" s="198"/>
      <c r="G206" s="199">
        <f t="shared" si="11"/>
        <v>0</v>
      </c>
    </row>
    <row r="207" spans="1:7" x14ac:dyDescent="0.2">
      <c r="A207" s="592" t="s">
        <v>128</v>
      </c>
      <c r="B207" s="590"/>
      <c r="C207" s="197"/>
      <c r="D207" s="197"/>
      <c r="E207" s="198"/>
      <c r="F207" s="198"/>
      <c r="G207" s="199">
        <f t="shared" si="11"/>
        <v>0</v>
      </c>
    </row>
    <row r="208" spans="1:7" x14ac:dyDescent="0.2">
      <c r="A208" s="592" t="s">
        <v>129</v>
      </c>
      <c r="B208" s="590"/>
      <c r="C208" s="197"/>
      <c r="D208" s="197"/>
      <c r="E208" s="198"/>
      <c r="F208" s="198"/>
      <c r="G208" s="199">
        <f t="shared" si="11"/>
        <v>0</v>
      </c>
    </row>
    <row r="209" spans="1:7" x14ac:dyDescent="0.2">
      <c r="A209" s="592" t="s">
        <v>130</v>
      </c>
      <c r="B209" s="590"/>
      <c r="C209" s="197"/>
      <c r="D209" s="197"/>
      <c r="E209" s="198"/>
      <c r="F209" s="198"/>
      <c r="G209" s="199">
        <f t="shared" si="11"/>
        <v>0</v>
      </c>
    </row>
    <row r="210" spans="1:7" x14ac:dyDescent="0.2">
      <c r="A210" s="592" t="s">
        <v>131</v>
      </c>
      <c r="B210" s="590"/>
      <c r="C210" s="197"/>
      <c r="D210" s="197"/>
      <c r="E210" s="198"/>
      <c r="F210" s="198"/>
      <c r="G210" s="199">
        <f t="shared" si="11"/>
        <v>0</v>
      </c>
    </row>
    <row r="211" spans="1:7" x14ac:dyDescent="0.2">
      <c r="A211" s="597" t="s">
        <v>132</v>
      </c>
      <c r="B211" s="590"/>
      <c r="C211" s="197"/>
      <c r="D211" s="197"/>
      <c r="E211" s="198"/>
      <c r="F211" s="198"/>
      <c r="G211" s="199">
        <f>C211+D211-E211-F211</f>
        <v>0</v>
      </c>
    </row>
    <row r="212" spans="1:7" x14ac:dyDescent="0.2">
      <c r="A212" s="597" t="s">
        <v>133</v>
      </c>
      <c r="B212" s="590"/>
      <c r="C212" s="197"/>
      <c r="D212" s="197"/>
      <c r="E212" s="198"/>
      <c r="F212" s="198"/>
      <c r="G212" s="199">
        <f>C212+D212-E212-F212</f>
        <v>0</v>
      </c>
    </row>
    <row r="213" spans="1:7" ht="27.75" customHeight="1" x14ac:dyDescent="0.2">
      <c r="A213" s="463" t="s">
        <v>134</v>
      </c>
      <c r="B213" s="590"/>
      <c r="C213" s="197"/>
      <c r="D213" s="197"/>
      <c r="E213" s="198"/>
      <c r="F213" s="198"/>
      <c r="G213" s="199">
        <f t="shared" si="11"/>
        <v>0</v>
      </c>
    </row>
    <row r="214" spans="1:7" ht="26.85" customHeight="1" x14ac:dyDescent="0.2">
      <c r="A214" s="463" t="s">
        <v>135</v>
      </c>
      <c r="B214" s="590"/>
      <c r="C214" s="197"/>
      <c r="D214" s="197"/>
      <c r="E214" s="198"/>
      <c r="F214" s="198"/>
      <c r="G214" s="199">
        <f t="shared" si="11"/>
        <v>0</v>
      </c>
    </row>
    <row r="215" spans="1:7" x14ac:dyDescent="0.2">
      <c r="A215" s="597" t="s">
        <v>136</v>
      </c>
      <c r="B215" s="590"/>
      <c r="C215" s="197"/>
      <c r="D215" s="197"/>
      <c r="E215" s="198"/>
      <c r="F215" s="198"/>
      <c r="G215" s="199">
        <f t="shared" si="11"/>
        <v>0</v>
      </c>
    </row>
    <row r="216" spans="1:7" x14ac:dyDescent="0.2">
      <c r="A216" s="597" t="s">
        <v>137</v>
      </c>
      <c r="B216" s="590"/>
      <c r="C216" s="197"/>
      <c r="D216" s="197"/>
      <c r="E216" s="198"/>
      <c r="F216" s="198"/>
      <c r="G216" s="199">
        <f t="shared" si="11"/>
        <v>0</v>
      </c>
    </row>
    <row r="217" spans="1:7" ht="13.5" thickBot="1" x14ac:dyDescent="0.25">
      <c r="A217" s="598" t="s">
        <v>138</v>
      </c>
      <c r="B217" s="599"/>
      <c r="C217" s="200"/>
      <c r="D217" s="200"/>
      <c r="E217" s="201"/>
      <c r="F217" s="201"/>
      <c r="G217" s="202">
        <f t="shared" si="11"/>
        <v>0</v>
      </c>
    </row>
    <row r="218" spans="1:7" ht="13.5" thickBot="1" x14ac:dyDescent="0.25">
      <c r="A218" s="602" t="s">
        <v>139</v>
      </c>
      <c r="B218" s="608"/>
      <c r="C218" s="203">
        <f>SUM(C188:C197)</f>
        <v>0</v>
      </c>
      <c r="D218" s="203">
        <f>SUM(D188:D197)</f>
        <v>0</v>
      </c>
      <c r="E218" s="203">
        <f>SUM(E188:E197)</f>
        <v>0</v>
      </c>
      <c r="F218" s="203">
        <f>SUM(F188:F197)</f>
        <v>0</v>
      </c>
      <c r="G218" s="204">
        <f>SUM(G188:G197)</f>
        <v>0</v>
      </c>
    </row>
    <row r="219" spans="1:7" x14ac:dyDescent="0.2">
      <c r="A219" s="32"/>
      <c r="B219" s="32"/>
      <c r="C219" s="32"/>
      <c r="D219" s="32"/>
      <c r="E219" s="32"/>
      <c r="F219" s="32"/>
      <c r="G219" s="32"/>
    </row>
    <row r="220" spans="1:7" x14ac:dyDescent="0.2">
      <c r="A220" s="205"/>
      <c r="B220" s="205"/>
      <c r="C220" s="205"/>
      <c r="D220" s="205"/>
      <c r="E220" s="205"/>
      <c r="F220" s="205"/>
      <c r="G220" s="205"/>
    </row>
    <row r="221" spans="1:7" ht="15" x14ac:dyDescent="0.2">
      <c r="A221" s="609" t="s">
        <v>140</v>
      </c>
      <c r="B221" s="609"/>
      <c r="C221" s="609"/>
      <c r="D221" s="610"/>
      <c r="E221" s="611"/>
    </row>
    <row r="222" spans="1:7" ht="13.5" thickBot="1" x14ac:dyDescent="0.25">
      <c r="A222" s="206"/>
      <c r="B222" s="206"/>
      <c r="C222" s="206"/>
    </row>
    <row r="223" spans="1:7" ht="13.5" thickBot="1" x14ac:dyDescent="0.25">
      <c r="A223" s="602" t="s">
        <v>32</v>
      </c>
      <c r="B223" s="603"/>
      <c r="C223" s="207" t="s">
        <v>14</v>
      </c>
      <c r="D223" s="208" t="s">
        <v>21</v>
      </c>
    </row>
    <row r="224" spans="1:7" ht="13.5" thickBot="1" x14ac:dyDescent="0.25">
      <c r="A224" s="602" t="s">
        <v>141</v>
      </c>
      <c r="B224" s="603"/>
      <c r="C224" s="209">
        <f>SUM(C225:C227)</f>
        <v>0</v>
      </c>
      <c r="D224" s="209">
        <f>SUM(D225:D227)</f>
        <v>0</v>
      </c>
    </row>
    <row r="225" spans="1:4" x14ac:dyDescent="0.2">
      <c r="A225" s="604" t="s">
        <v>142</v>
      </c>
      <c r="B225" s="605"/>
      <c r="C225" s="210"/>
      <c r="D225" s="211"/>
    </row>
    <row r="226" spans="1:4" x14ac:dyDescent="0.2">
      <c r="A226" s="606" t="s">
        <v>143</v>
      </c>
      <c r="B226" s="607"/>
      <c r="C226" s="212"/>
      <c r="D226" s="213"/>
    </row>
    <row r="227" spans="1:4" ht="13.5" thickBot="1" x14ac:dyDescent="0.25">
      <c r="A227" s="600" t="s">
        <v>144</v>
      </c>
      <c r="B227" s="601"/>
      <c r="C227" s="212"/>
      <c r="D227" s="213"/>
    </row>
    <row r="228" spans="1:4" ht="26.85" customHeight="1" thickBot="1" x14ac:dyDescent="0.25">
      <c r="A228" s="602" t="s">
        <v>145</v>
      </c>
      <c r="B228" s="603"/>
      <c r="C228" s="214">
        <f>SUM(C229:C231)</f>
        <v>0</v>
      </c>
      <c r="D228" s="209">
        <f>SUM(D229:D231)</f>
        <v>0</v>
      </c>
    </row>
    <row r="229" spans="1:4" x14ac:dyDescent="0.2">
      <c r="A229" s="604" t="s">
        <v>142</v>
      </c>
      <c r="B229" s="605"/>
      <c r="C229" s="210"/>
      <c r="D229" s="211"/>
    </row>
    <row r="230" spans="1:4" x14ac:dyDescent="0.2">
      <c r="A230" s="606" t="s">
        <v>143</v>
      </c>
      <c r="B230" s="607"/>
      <c r="C230" s="212"/>
      <c r="D230" s="213"/>
    </row>
    <row r="231" spans="1:4" ht="13.5" thickBot="1" x14ac:dyDescent="0.25">
      <c r="A231" s="600" t="s">
        <v>144</v>
      </c>
      <c r="B231" s="601"/>
      <c r="C231" s="212"/>
      <c r="D231" s="213"/>
    </row>
    <row r="232" spans="1:4" ht="26.85" customHeight="1" thickBot="1" x14ac:dyDescent="0.25">
      <c r="A232" s="602" t="s">
        <v>146</v>
      </c>
      <c r="B232" s="603"/>
      <c r="C232" s="215">
        <f>SUM(C233:C235)</f>
        <v>0</v>
      </c>
      <c r="D232" s="216">
        <f>SUM(D233:D235)</f>
        <v>0</v>
      </c>
    </row>
    <row r="233" spans="1:4" x14ac:dyDescent="0.2">
      <c r="A233" s="604" t="s">
        <v>142</v>
      </c>
      <c r="B233" s="605"/>
      <c r="C233" s="210"/>
      <c r="D233" s="211"/>
    </row>
    <row r="234" spans="1:4" x14ac:dyDescent="0.2">
      <c r="A234" s="606" t="s">
        <v>143</v>
      </c>
      <c r="B234" s="607"/>
      <c r="C234" s="212"/>
      <c r="D234" s="213"/>
    </row>
    <row r="235" spans="1:4" ht="13.5" thickBot="1" x14ac:dyDescent="0.25">
      <c r="A235" s="600" t="s">
        <v>144</v>
      </c>
      <c r="B235" s="601"/>
      <c r="C235" s="212"/>
      <c r="D235" s="213"/>
    </row>
    <row r="236" spans="1:4" ht="13.5" thickBot="1" x14ac:dyDescent="0.25">
      <c r="A236" s="602" t="s">
        <v>147</v>
      </c>
      <c r="B236" s="603"/>
      <c r="C236" s="217">
        <f>C228+C232+C224</f>
        <v>0</v>
      </c>
      <c r="D236" s="217">
        <f>D228+D232+D224</f>
        <v>0</v>
      </c>
    </row>
    <row r="239" spans="1:4" ht="60.75" customHeight="1" x14ac:dyDescent="0.2">
      <c r="A239" s="565" t="s">
        <v>148</v>
      </c>
      <c r="B239" s="565"/>
      <c r="C239" s="565"/>
      <c r="D239" s="566"/>
    </row>
    <row r="240" spans="1:4" ht="13.5" thickBot="1" x14ac:dyDescent="0.25">
      <c r="A240" s="125"/>
      <c r="B240" s="125"/>
      <c r="C240" s="125"/>
    </row>
    <row r="241" spans="1:5" ht="13.5" thickBot="1" x14ac:dyDescent="0.25">
      <c r="A241" s="621" t="s">
        <v>149</v>
      </c>
      <c r="B241" s="622"/>
      <c r="C241" s="128" t="s">
        <v>104</v>
      </c>
      <c r="D241" s="218" t="s">
        <v>108</v>
      </c>
    </row>
    <row r="242" spans="1:5" ht="25.5" customHeight="1" x14ac:dyDescent="0.2">
      <c r="A242" s="612" t="s">
        <v>150</v>
      </c>
      <c r="B242" s="613"/>
      <c r="C242" s="219"/>
      <c r="D242" s="220"/>
    </row>
    <row r="243" spans="1:5" ht="26.85" customHeight="1" thickBot="1" x14ac:dyDescent="0.25">
      <c r="A243" s="614" t="s">
        <v>151</v>
      </c>
      <c r="B243" s="615"/>
      <c r="C243" s="221"/>
      <c r="D243" s="222"/>
    </row>
    <row r="244" spans="1:5" ht="13.5" thickBot="1" x14ac:dyDescent="0.25">
      <c r="A244" s="616" t="s">
        <v>139</v>
      </c>
      <c r="B244" s="617"/>
      <c r="C244" s="223">
        <f>SUM(C242:C243)</f>
        <v>0</v>
      </c>
      <c r="D244" s="224">
        <f>SUM(D242:D243)</f>
        <v>0</v>
      </c>
    </row>
    <row r="250" spans="1:5" ht="15" x14ac:dyDescent="0.2">
      <c r="A250" s="618" t="s">
        <v>152</v>
      </c>
      <c r="B250" s="618"/>
      <c r="C250" s="618"/>
      <c r="D250" s="618"/>
      <c r="E250" s="618"/>
    </row>
    <row r="251" spans="1:5" ht="13.5" thickBot="1" x14ac:dyDescent="0.25">
      <c r="A251" s="225"/>
      <c r="B251" s="225"/>
      <c r="C251" s="225"/>
      <c r="D251" s="225"/>
      <c r="E251" s="225"/>
    </row>
    <row r="252" spans="1:5" ht="26.25" thickBot="1" x14ac:dyDescent="0.25">
      <c r="A252" s="126" t="s">
        <v>153</v>
      </c>
      <c r="B252" s="619" t="s">
        <v>154</v>
      </c>
      <c r="C252" s="620"/>
      <c r="D252" s="619" t="s">
        <v>155</v>
      </c>
      <c r="E252" s="620"/>
    </row>
    <row r="253" spans="1:5" ht="13.5" thickBot="1" x14ac:dyDescent="0.25">
      <c r="A253" s="226"/>
      <c r="B253" s="129" t="s">
        <v>156</v>
      </c>
      <c r="C253" s="227" t="s">
        <v>157</v>
      </c>
      <c r="D253" s="228" t="s">
        <v>158</v>
      </c>
      <c r="E253" s="227" t="s">
        <v>159</v>
      </c>
    </row>
    <row r="254" spans="1:5" ht="13.5" thickBot="1" x14ac:dyDescent="0.25">
      <c r="A254" s="229" t="s">
        <v>160</v>
      </c>
      <c r="B254" s="619"/>
      <c r="C254" s="629"/>
      <c r="D254" s="629"/>
      <c r="E254" s="630"/>
    </row>
    <row r="255" spans="1:5" x14ac:dyDescent="0.2">
      <c r="A255" s="230" t="s">
        <v>161</v>
      </c>
      <c r="B255" s="231"/>
      <c r="C255" s="231"/>
      <c r="D255" s="232"/>
      <c r="E255" s="231"/>
    </row>
    <row r="256" spans="1:5" ht="25.5" x14ac:dyDescent="0.2">
      <c r="A256" s="230" t="s">
        <v>162</v>
      </c>
      <c r="B256" s="231"/>
      <c r="C256" s="231"/>
      <c r="D256" s="232"/>
      <c r="E256" s="231"/>
    </row>
    <row r="257" spans="1:5" x14ac:dyDescent="0.2">
      <c r="A257" s="230" t="s">
        <v>163</v>
      </c>
      <c r="B257" s="231"/>
      <c r="C257" s="231"/>
      <c r="D257" s="232"/>
      <c r="E257" s="231"/>
    </row>
    <row r="258" spans="1:5" x14ac:dyDescent="0.2">
      <c r="A258" s="230" t="s">
        <v>164</v>
      </c>
      <c r="B258" s="233">
        <f>SUM(B259:B260)</f>
        <v>0</v>
      </c>
      <c r="C258" s="233">
        <f>SUM(C259:C260)</f>
        <v>0</v>
      </c>
      <c r="D258" s="233">
        <f>SUM(D259:D260)</f>
        <v>0</v>
      </c>
      <c r="E258" s="233">
        <f>SUM(E259:E260)</f>
        <v>0</v>
      </c>
    </row>
    <row r="259" spans="1:5" x14ac:dyDescent="0.2">
      <c r="A259" s="234" t="s">
        <v>83</v>
      </c>
      <c r="B259" s="233"/>
      <c r="C259" s="233"/>
      <c r="D259" s="235"/>
      <c r="E259" s="233"/>
    </row>
    <row r="260" spans="1:5" ht="13.5" thickBot="1" x14ac:dyDescent="0.25">
      <c r="A260" s="236" t="s">
        <v>83</v>
      </c>
      <c r="B260" s="237"/>
      <c r="C260" s="237"/>
      <c r="D260" s="225"/>
      <c r="E260" s="237"/>
    </row>
    <row r="261" spans="1:5" ht="13.5" thickBot="1" x14ac:dyDescent="0.25">
      <c r="A261" s="238" t="s">
        <v>139</v>
      </c>
      <c r="B261" s="153">
        <f>SUM(B255:B258)</f>
        <v>0</v>
      </c>
      <c r="C261" s="153">
        <f>SUM(C255:C258)</f>
        <v>0</v>
      </c>
      <c r="D261" s="153">
        <f>SUM(D255:D258)</f>
        <v>0</v>
      </c>
      <c r="E261" s="153">
        <f>SUM(E255:E258)</f>
        <v>0</v>
      </c>
    </row>
    <row r="262" spans="1:5" ht="13.5" thickBot="1" x14ac:dyDescent="0.25">
      <c r="A262" s="229" t="s">
        <v>165</v>
      </c>
      <c r="B262" s="619"/>
      <c r="C262" s="629"/>
      <c r="D262" s="629"/>
      <c r="E262" s="630"/>
    </row>
    <row r="263" spans="1:5" x14ac:dyDescent="0.2">
      <c r="A263" s="230" t="s">
        <v>161</v>
      </c>
      <c r="B263" s="231"/>
      <c r="C263" s="231"/>
      <c r="D263" s="232"/>
      <c r="E263" s="231"/>
    </row>
    <row r="264" spans="1:5" ht="25.5" x14ac:dyDescent="0.2">
      <c r="A264" s="230" t="s">
        <v>162</v>
      </c>
      <c r="B264" s="231"/>
      <c r="C264" s="231"/>
      <c r="D264" s="232"/>
      <c r="E264" s="231"/>
    </row>
    <row r="265" spans="1:5" x14ac:dyDescent="0.2">
      <c r="A265" s="230" t="s">
        <v>163</v>
      </c>
      <c r="B265" s="231"/>
      <c r="C265" s="231"/>
      <c r="D265" s="232"/>
      <c r="E265" s="231"/>
    </row>
    <row r="266" spans="1:5" x14ac:dyDescent="0.2">
      <c r="A266" s="230" t="s">
        <v>164</v>
      </c>
      <c r="B266" s="233">
        <f>SUM(B267:B268)</f>
        <v>0</v>
      </c>
      <c r="C266" s="233">
        <f>SUM(C267:C268)</f>
        <v>0</v>
      </c>
      <c r="D266" s="233">
        <f>SUM(D267:D268)</f>
        <v>0</v>
      </c>
      <c r="E266" s="233">
        <f>SUM(E267:E268)</f>
        <v>0</v>
      </c>
    </row>
    <row r="267" spans="1:5" x14ac:dyDescent="0.2">
      <c r="A267" s="234" t="s">
        <v>83</v>
      </c>
      <c r="B267" s="233"/>
      <c r="C267" s="233"/>
      <c r="D267" s="235"/>
      <c r="E267" s="233"/>
    </row>
    <row r="268" spans="1:5" ht="13.5" thickBot="1" x14ac:dyDescent="0.25">
      <c r="A268" s="236" t="s">
        <v>83</v>
      </c>
      <c r="B268" s="237"/>
      <c r="C268" s="237"/>
      <c r="D268" s="225"/>
      <c r="E268" s="237"/>
    </row>
    <row r="269" spans="1:5" ht="13.5" thickBot="1" x14ac:dyDescent="0.25">
      <c r="A269" s="239" t="s">
        <v>139</v>
      </c>
      <c r="B269" s="153">
        <f>SUM(B263:B266)</f>
        <v>0</v>
      </c>
      <c r="C269" s="153">
        <f>SUM(C263:C266)</f>
        <v>0</v>
      </c>
      <c r="D269" s="153">
        <f>SUM(D263:D266)</f>
        <v>0</v>
      </c>
      <c r="E269" s="153">
        <f>SUM(E263:E266)</f>
        <v>0</v>
      </c>
    </row>
    <row r="273" spans="1:7" ht="29.25" customHeight="1" x14ac:dyDescent="0.2">
      <c r="A273" s="565" t="s">
        <v>166</v>
      </c>
      <c r="B273" s="565"/>
      <c r="C273" s="565"/>
      <c r="D273" s="565"/>
      <c r="E273" s="565"/>
      <c r="G273" s="240"/>
    </row>
    <row r="274" spans="1:7" ht="13.5" thickBot="1" x14ac:dyDescent="0.25">
      <c r="A274" s="241"/>
      <c r="G274" s="240"/>
    </row>
    <row r="275" spans="1:7" ht="64.5" thickBot="1" x14ac:dyDescent="0.25">
      <c r="A275" s="567" t="s">
        <v>167</v>
      </c>
      <c r="B275" s="571"/>
      <c r="C275" s="128" t="s">
        <v>104</v>
      </c>
      <c r="D275" s="218" t="s">
        <v>21</v>
      </c>
      <c r="E275" s="218" t="s">
        <v>168</v>
      </c>
      <c r="G275" s="242"/>
    </row>
    <row r="276" spans="1:7" ht="25.5" customHeight="1" x14ac:dyDescent="0.2">
      <c r="A276" s="631" t="s">
        <v>169</v>
      </c>
      <c r="B276" s="632"/>
      <c r="C276" s="243"/>
      <c r="D276" s="244"/>
      <c r="E276" s="244"/>
      <c r="G276" s="242"/>
    </row>
    <row r="277" spans="1:7" x14ac:dyDescent="0.2">
      <c r="A277" s="627" t="s">
        <v>170</v>
      </c>
      <c r="B277" s="628"/>
      <c r="C277" s="245"/>
      <c r="D277" s="213"/>
      <c r="E277" s="213"/>
      <c r="G277" s="242"/>
    </row>
    <row r="278" spans="1:7" ht="12.75" customHeight="1" x14ac:dyDescent="0.2">
      <c r="A278" s="623" t="s">
        <v>171</v>
      </c>
      <c r="B278" s="624"/>
      <c r="C278" s="245"/>
      <c r="D278" s="213"/>
      <c r="E278" s="213"/>
      <c r="G278" s="246"/>
    </row>
    <row r="279" spans="1:7" x14ac:dyDescent="0.2">
      <c r="A279" s="625" t="s">
        <v>172</v>
      </c>
      <c r="B279" s="626"/>
      <c r="C279" s="245"/>
      <c r="D279" s="213"/>
      <c r="E279" s="213"/>
      <c r="G279" s="242"/>
    </row>
    <row r="280" spans="1:7" x14ac:dyDescent="0.2">
      <c r="A280" s="627" t="s">
        <v>173</v>
      </c>
      <c r="B280" s="628"/>
      <c r="C280" s="247"/>
      <c r="D280" s="248"/>
      <c r="E280" s="248"/>
      <c r="G280" s="242"/>
    </row>
    <row r="281" spans="1:7" x14ac:dyDescent="0.2">
      <c r="A281" s="627" t="s">
        <v>174</v>
      </c>
      <c r="B281" s="628"/>
      <c r="C281" s="247"/>
      <c r="D281" s="248"/>
      <c r="E281" s="248"/>
      <c r="G281" s="242"/>
    </row>
    <row r="282" spans="1:7" x14ac:dyDescent="0.2">
      <c r="A282" s="627" t="s">
        <v>175</v>
      </c>
      <c r="B282" s="628"/>
      <c r="C282" s="249"/>
      <c r="D282" s="248"/>
      <c r="E282" s="248"/>
      <c r="G282" s="242"/>
    </row>
    <row r="283" spans="1:7" x14ac:dyDescent="0.2">
      <c r="A283" s="627" t="s">
        <v>176</v>
      </c>
      <c r="B283" s="628"/>
      <c r="C283" s="250"/>
      <c r="D283" s="213"/>
      <c r="E283" s="213"/>
    </row>
    <row r="284" spans="1:7" ht="13.5" thickBot="1" x14ac:dyDescent="0.25">
      <c r="A284" s="634" t="s">
        <v>17</v>
      </c>
      <c r="B284" s="635"/>
      <c r="C284" s="251"/>
      <c r="D284" s="252"/>
      <c r="E284" s="252"/>
    </row>
    <row r="285" spans="1:7" ht="13.5" thickBot="1" x14ac:dyDescent="0.25">
      <c r="A285" s="636" t="s">
        <v>99</v>
      </c>
      <c r="B285" s="637"/>
      <c r="C285" s="253">
        <f>C276+C277+C279+C283+C280+C281+C282+C284</f>
        <v>0</v>
      </c>
      <c r="D285" s="253">
        <f>D276+D277+D279+D283+D280+D281+D282+D284</f>
        <v>0</v>
      </c>
      <c r="E285" s="254"/>
    </row>
    <row r="286" spans="1:7" ht="15" x14ac:dyDescent="0.2">
      <c r="A286" s="586" t="s">
        <v>177</v>
      </c>
      <c r="B286" s="586"/>
      <c r="C286" s="586"/>
      <c r="D286" s="586"/>
    </row>
    <row r="287" spans="1:7" ht="13.5" thickBot="1" x14ac:dyDescent="0.25">
      <c r="A287" s="182"/>
      <c r="B287" s="183"/>
      <c r="C287" s="184"/>
      <c r="D287" s="184"/>
    </row>
    <row r="288" spans="1:7" ht="13.5" thickBot="1" x14ac:dyDescent="0.25">
      <c r="A288" s="638" t="s">
        <v>178</v>
      </c>
      <c r="B288" s="639"/>
      <c r="C288" s="185" t="s">
        <v>104</v>
      </c>
      <c r="D288" s="188" t="s">
        <v>108</v>
      </c>
    </row>
    <row r="289" spans="1:4" ht="32.25" customHeight="1" thickBot="1" x14ac:dyDescent="0.25">
      <c r="A289" s="593" t="s">
        <v>179</v>
      </c>
      <c r="B289" s="620"/>
      <c r="C289" s="255"/>
      <c r="D289" s="256"/>
    </row>
    <row r="290" spans="1:4" ht="13.5" thickBot="1" x14ac:dyDescent="0.25">
      <c r="A290" s="593" t="s">
        <v>180</v>
      </c>
      <c r="B290" s="620"/>
      <c r="C290" s="255"/>
      <c r="D290" s="256"/>
    </row>
    <row r="291" spans="1:4" ht="13.5" thickBot="1" x14ac:dyDescent="0.25">
      <c r="A291" s="593" t="s">
        <v>181</v>
      </c>
      <c r="B291" s="620"/>
      <c r="C291" s="255"/>
      <c r="D291" s="256"/>
    </row>
    <row r="292" spans="1:4" ht="25.5" customHeight="1" thickBot="1" x14ac:dyDescent="0.25">
      <c r="A292" s="593" t="s">
        <v>182</v>
      </c>
      <c r="B292" s="620"/>
      <c r="C292" s="255"/>
      <c r="D292" s="256"/>
    </row>
    <row r="293" spans="1:4" ht="27" customHeight="1" thickBot="1" x14ac:dyDescent="0.25">
      <c r="A293" s="593" t="s">
        <v>183</v>
      </c>
      <c r="B293" s="620"/>
      <c r="C293" s="255"/>
      <c r="D293" s="256"/>
    </row>
    <row r="294" spans="1:4" ht="13.5" thickBot="1" x14ac:dyDescent="0.25">
      <c r="A294" s="633" t="s">
        <v>184</v>
      </c>
      <c r="B294" s="620"/>
      <c r="C294" s="255"/>
      <c r="D294" s="256"/>
    </row>
    <row r="295" spans="1:4" ht="29.25" customHeight="1" thickBot="1" x14ac:dyDescent="0.25">
      <c r="A295" s="633" t="s">
        <v>185</v>
      </c>
      <c r="B295" s="620"/>
      <c r="C295" s="255"/>
      <c r="D295" s="256"/>
    </row>
    <row r="296" spans="1:4" ht="25.5" customHeight="1" thickBot="1" x14ac:dyDescent="0.25">
      <c r="A296" s="593" t="s">
        <v>117</v>
      </c>
      <c r="B296" s="594"/>
      <c r="C296" s="255"/>
      <c r="D296" s="256"/>
    </row>
    <row r="297" spans="1:4" ht="13.5" thickBot="1" x14ac:dyDescent="0.25">
      <c r="A297" s="633" t="s">
        <v>186</v>
      </c>
      <c r="B297" s="594"/>
      <c r="C297" s="257">
        <f>SUM(C298:C317)</f>
        <v>0</v>
      </c>
      <c r="D297" s="258">
        <f>SUM(D298:D317)</f>
        <v>0</v>
      </c>
    </row>
    <row r="298" spans="1:4" ht="14.1" customHeight="1" x14ac:dyDescent="0.2">
      <c r="A298" s="640" t="s">
        <v>119</v>
      </c>
      <c r="B298" s="641"/>
      <c r="C298" s="259"/>
      <c r="D298" s="260"/>
    </row>
    <row r="299" spans="1:4" x14ac:dyDescent="0.2">
      <c r="A299" s="589" t="s">
        <v>120</v>
      </c>
      <c r="B299" s="590"/>
      <c r="C299" s="261"/>
      <c r="D299" s="260"/>
    </row>
    <row r="300" spans="1:4" x14ac:dyDescent="0.2">
      <c r="A300" s="592" t="s">
        <v>121</v>
      </c>
      <c r="B300" s="590"/>
      <c r="C300" s="261"/>
      <c r="D300" s="260"/>
    </row>
    <row r="301" spans="1:4" ht="39.75" customHeight="1" x14ac:dyDescent="0.2">
      <c r="A301" s="591" t="s">
        <v>122</v>
      </c>
      <c r="B301" s="590"/>
      <c r="C301" s="261"/>
      <c r="D301" s="260"/>
    </row>
    <row r="302" spans="1:4" x14ac:dyDescent="0.2">
      <c r="A302" s="592" t="s">
        <v>123</v>
      </c>
      <c r="B302" s="590"/>
      <c r="C302" s="261"/>
      <c r="D302" s="260"/>
    </row>
    <row r="303" spans="1:4" x14ac:dyDescent="0.2">
      <c r="A303" s="592" t="s">
        <v>124</v>
      </c>
      <c r="B303" s="590"/>
      <c r="C303" s="261"/>
      <c r="D303" s="260"/>
    </row>
    <row r="304" spans="1:4" x14ac:dyDescent="0.2">
      <c r="A304" s="592" t="s">
        <v>125</v>
      </c>
      <c r="B304" s="590"/>
      <c r="C304" s="261"/>
      <c r="D304" s="260"/>
    </row>
    <row r="305" spans="1:4" ht="26.85" customHeight="1" x14ac:dyDescent="0.2">
      <c r="A305" s="592" t="s">
        <v>126</v>
      </c>
      <c r="B305" s="590"/>
      <c r="C305" s="197"/>
      <c r="D305" s="262"/>
    </row>
    <row r="306" spans="1:4" x14ac:dyDescent="0.2">
      <c r="A306" s="592" t="s">
        <v>127</v>
      </c>
      <c r="B306" s="590"/>
      <c r="C306" s="197"/>
      <c r="D306" s="262"/>
    </row>
    <row r="307" spans="1:4" x14ac:dyDescent="0.2">
      <c r="A307" s="592" t="s">
        <v>128</v>
      </c>
      <c r="B307" s="590"/>
      <c r="C307" s="197"/>
      <c r="D307" s="262"/>
    </row>
    <row r="308" spans="1:4" x14ac:dyDescent="0.2">
      <c r="A308" s="592" t="s">
        <v>129</v>
      </c>
      <c r="B308" s="590"/>
      <c r="C308" s="197"/>
      <c r="D308" s="262"/>
    </row>
    <row r="309" spans="1:4" x14ac:dyDescent="0.2">
      <c r="A309" s="592" t="s">
        <v>130</v>
      </c>
      <c r="B309" s="590"/>
      <c r="C309" s="197"/>
      <c r="D309" s="262"/>
    </row>
    <row r="310" spans="1:4" x14ac:dyDescent="0.2">
      <c r="A310" s="592" t="s">
        <v>131</v>
      </c>
      <c r="B310" s="590"/>
      <c r="C310" s="197"/>
      <c r="D310" s="262"/>
    </row>
    <row r="311" spans="1:4" x14ac:dyDescent="0.2">
      <c r="A311" s="597" t="s">
        <v>132</v>
      </c>
      <c r="B311" s="590"/>
      <c r="C311" s="197"/>
      <c r="D311" s="262"/>
    </row>
    <row r="312" spans="1:4" x14ac:dyDescent="0.2">
      <c r="A312" s="597" t="s">
        <v>133</v>
      </c>
      <c r="B312" s="590"/>
      <c r="C312" s="197"/>
      <c r="D312" s="262"/>
    </row>
    <row r="313" spans="1:4" ht="27" customHeight="1" x14ac:dyDescent="0.2">
      <c r="A313" s="463" t="s">
        <v>134</v>
      </c>
      <c r="B313" s="590"/>
      <c r="C313" s="197"/>
      <c r="D313" s="262"/>
    </row>
    <row r="314" spans="1:4" ht="27" customHeight="1" x14ac:dyDescent="0.2">
      <c r="A314" s="463" t="s">
        <v>135</v>
      </c>
      <c r="B314" s="590"/>
      <c r="C314" s="197"/>
      <c r="D314" s="262"/>
    </row>
    <row r="315" spans="1:4" x14ac:dyDescent="0.2">
      <c r="A315" s="597" t="s">
        <v>136</v>
      </c>
      <c r="B315" s="590"/>
      <c r="C315" s="197"/>
      <c r="D315" s="262"/>
    </row>
    <row r="316" spans="1:4" x14ac:dyDescent="0.2">
      <c r="A316" s="597" t="s">
        <v>137</v>
      </c>
      <c r="B316" s="590"/>
      <c r="C316" s="197"/>
      <c r="D316" s="262"/>
    </row>
    <row r="317" spans="1:4" ht="13.5" thickBot="1" x14ac:dyDescent="0.25">
      <c r="A317" s="598" t="s">
        <v>138</v>
      </c>
      <c r="B317" s="599"/>
      <c r="C317" s="200"/>
      <c r="D317" s="262"/>
    </row>
    <row r="318" spans="1:4" ht="13.5" thickBot="1" x14ac:dyDescent="0.25">
      <c r="A318" s="602" t="s">
        <v>139</v>
      </c>
      <c r="B318" s="620"/>
      <c r="C318" s="216">
        <f>SUM(C289:C297)</f>
        <v>0</v>
      </c>
      <c r="D318" s="216">
        <f>SUM(D289:D297)</f>
        <v>0</v>
      </c>
    </row>
    <row r="319" spans="1:4" x14ac:dyDescent="0.2">
      <c r="A319" s="32"/>
      <c r="B319" s="32"/>
      <c r="C319" s="32"/>
      <c r="D319" s="32"/>
    </row>
    <row r="320" spans="1:4" x14ac:dyDescent="0.2">
      <c r="A320" s="32"/>
      <c r="B320" s="32"/>
      <c r="C320" s="32"/>
      <c r="D320" s="32"/>
    </row>
    <row r="321" spans="1:8" x14ac:dyDescent="0.2">
      <c r="A321" s="642"/>
      <c r="B321" s="643"/>
      <c r="C321" s="643"/>
      <c r="D321" s="32"/>
    </row>
    <row r="324" spans="1:8" ht="15" x14ac:dyDescent="0.2">
      <c r="A324" s="644" t="s">
        <v>187</v>
      </c>
      <c r="B324" s="644"/>
      <c r="C324" s="644"/>
    </row>
    <row r="325" spans="1:8" ht="13.5" thickBot="1" x14ac:dyDescent="0.25">
      <c r="A325" s="263"/>
      <c r="B325" s="184"/>
      <c r="C325" s="184"/>
    </row>
    <row r="326" spans="1:8" ht="13.5" thickBot="1" x14ac:dyDescent="0.25">
      <c r="A326" s="602" t="s">
        <v>188</v>
      </c>
      <c r="B326" s="652"/>
      <c r="C326" s="264" t="s">
        <v>14</v>
      </c>
      <c r="D326" s="188" t="s">
        <v>21</v>
      </c>
      <c r="G326" s="653"/>
      <c r="H326" s="653"/>
    </row>
    <row r="327" spans="1:8" ht="13.5" thickBot="1" x14ac:dyDescent="0.25">
      <c r="A327" s="654" t="s">
        <v>189</v>
      </c>
      <c r="B327" s="655"/>
      <c r="C327" s="253">
        <f>SUM(C328:C337)</f>
        <v>0</v>
      </c>
      <c r="D327" s="265">
        <f>SUM(D328:D337)</f>
        <v>0</v>
      </c>
      <c r="G327" s="653"/>
      <c r="H327" s="653"/>
    </row>
    <row r="328" spans="1:8" ht="55.5" customHeight="1" x14ac:dyDescent="0.2">
      <c r="A328" s="559" t="s">
        <v>190</v>
      </c>
      <c r="B328" s="561"/>
      <c r="C328" s="266"/>
      <c r="D328" s="267"/>
      <c r="G328" s="653"/>
      <c r="H328" s="653"/>
    </row>
    <row r="329" spans="1:8" x14ac:dyDescent="0.2">
      <c r="A329" s="645" t="s">
        <v>191</v>
      </c>
      <c r="B329" s="646"/>
      <c r="C329" s="268"/>
      <c r="D329" s="269"/>
    </row>
    <row r="330" spans="1:8" x14ac:dyDescent="0.2">
      <c r="A330" s="647" t="s">
        <v>192</v>
      </c>
      <c r="B330" s="648"/>
      <c r="C330" s="270"/>
      <c r="D330" s="271"/>
    </row>
    <row r="331" spans="1:8" ht="28.5" customHeight="1" x14ac:dyDescent="0.2">
      <c r="A331" s="589" t="s">
        <v>193</v>
      </c>
      <c r="B331" s="649"/>
      <c r="C331" s="270"/>
      <c r="D331" s="271"/>
    </row>
    <row r="332" spans="1:8" ht="32.25" customHeight="1" x14ac:dyDescent="0.2">
      <c r="A332" s="589" t="s">
        <v>194</v>
      </c>
      <c r="B332" s="649"/>
      <c r="C332" s="270"/>
      <c r="D332" s="271"/>
    </row>
    <row r="333" spans="1:8" x14ac:dyDescent="0.2">
      <c r="A333" s="650" t="s">
        <v>195</v>
      </c>
      <c r="B333" s="651"/>
      <c r="C333" s="270"/>
      <c r="D333" s="271"/>
    </row>
    <row r="334" spans="1:8" x14ac:dyDescent="0.2">
      <c r="A334" s="650" t="s">
        <v>196</v>
      </c>
      <c r="B334" s="651"/>
      <c r="C334" s="270"/>
      <c r="D334" s="271"/>
    </row>
    <row r="335" spans="1:8" x14ac:dyDescent="0.2">
      <c r="A335" s="647" t="s">
        <v>197</v>
      </c>
      <c r="B335" s="648"/>
      <c r="C335" s="245"/>
      <c r="D335" s="272"/>
    </row>
    <row r="336" spans="1:8" x14ac:dyDescent="0.2">
      <c r="A336" s="650" t="s">
        <v>198</v>
      </c>
      <c r="B336" s="651"/>
      <c r="C336" s="245"/>
      <c r="D336" s="272"/>
    </row>
    <row r="337" spans="1:5" ht="13.5" thickBot="1" x14ac:dyDescent="0.25">
      <c r="A337" s="656" t="s">
        <v>17</v>
      </c>
      <c r="B337" s="657"/>
      <c r="C337" s="247"/>
      <c r="D337" s="273"/>
    </row>
    <row r="338" spans="1:5" ht="13.5" thickBot="1" x14ac:dyDescent="0.25">
      <c r="A338" s="654" t="s">
        <v>199</v>
      </c>
      <c r="B338" s="655"/>
      <c r="C338" s="253">
        <f>SUM(C339:C348)</f>
        <v>5958.92</v>
      </c>
      <c r="D338" s="254">
        <f>SUM(D339:D348)</f>
        <v>2708.6</v>
      </c>
    </row>
    <row r="339" spans="1:5" ht="59.25" customHeight="1" x14ac:dyDescent="0.2">
      <c r="A339" s="559" t="s">
        <v>190</v>
      </c>
      <c r="B339" s="561"/>
      <c r="C339" s="268"/>
      <c r="D339" s="269"/>
    </row>
    <row r="340" spans="1:5" x14ac:dyDescent="0.2">
      <c r="A340" s="645" t="s">
        <v>191</v>
      </c>
      <c r="B340" s="646"/>
      <c r="C340" s="268"/>
      <c r="D340" s="269"/>
    </row>
    <row r="341" spans="1:5" x14ac:dyDescent="0.2">
      <c r="A341" s="647" t="s">
        <v>192</v>
      </c>
      <c r="B341" s="648"/>
      <c r="C341" s="270"/>
      <c r="D341" s="271"/>
    </row>
    <row r="342" spans="1:5" ht="27.75" customHeight="1" x14ac:dyDescent="0.2">
      <c r="A342" s="589" t="s">
        <v>193</v>
      </c>
      <c r="B342" s="649"/>
      <c r="C342" s="270"/>
      <c r="D342" s="271"/>
      <c r="E342" s="274"/>
    </row>
    <row r="343" spans="1:5" ht="24.75" customHeight="1" x14ac:dyDescent="0.2">
      <c r="A343" s="589" t="s">
        <v>194</v>
      </c>
      <c r="B343" s="649"/>
      <c r="C343" s="270">
        <v>5958.92</v>
      </c>
      <c r="D343" s="271">
        <v>2708.6</v>
      </c>
    </row>
    <row r="344" spans="1:5" x14ac:dyDescent="0.2">
      <c r="A344" s="589" t="s">
        <v>195</v>
      </c>
      <c r="B344" s="649"/>
      <c r="C344" s="270"/>
      <c r="D344" s="271"/>
    </row>
    <row r="345" spans="1:5" x14ac:dyDescent="0.2">
      <c r="A345" s="650" t="s">
        <v>196</v>
      </c>
      <c r="B345" s="651"/>
      <c r="C345" s="270"/>
      <c r="D345" s="271"/>
    </row>
    <row r="346" spans="1:5" x14ac:dyDescent="0.2">
      <c r="A346" s="650" t="s">
        <v>200</v>
      </c>
      <c r="B346" s="651"/>
      <c r="C346" s="245"/>
      <c r="D346" s="272"/>
    </row>
    <row r="347" spans="1:5" x14ac:dyDescent="0.2">
      <c r="A347" s="650" t="s">
        <v>198</v>
      </c>
      <c r="B347" s="651"/>
      <c r="C347" s="245"/>
      <c r="D347" s="272"/>
    </row>
    <row r="348" spans="1:5" ht="13.5" thickBot="1" x14ac:dyDescent="0.25">
      <c r="A348" s="661" t="s">
        <v>201</v>
      </c>
      <c r="B348" s="662"/>
      <c r="C348" s="275"/>
      <c r="D348" s="276"/>
    </row>
    <row r="349" spans="1:5" ht="13.5" thickBot="1" x14ac:dyDescent="0.25">
      <c r="A349" s="663" t="s">
        <v>12</v>
      </c>
      <c r="B349" s="664"/>
      <c r="C349" s="277">
        <f>C327+C338</f>
        <v>5958.92</v>
      </c>
      <c r="D349" s="180">
        <f>D327+D338</f>
        <v>2708.6</v>
      </c>
    </row>
    <row r="354" spans="1:5" ht="15" x14ac:dyDescent="0.25">
      <c r="A354" s="665" t="s">
        <v>202</v>
      </c>
      <c r="B354" s="665"/>
      <c r="C354" s="665"/>
      <c r="D354" s="523"/>
      <c r="E354" s="523"/>
    </row>
    <row r="355" spans="1:5" ht="13.5" thickBot="1" x14ac:dyDescent="0.25">
      <c r="A355" s="184"/>
      <c r="B355" s="184"/>
      <c r="C355" s="184"/>
      <c r="D355" s="32"/>
    </row>
    <row r="356" spans="1:5" ht="13.5" thickBot="1" x14ac:dyDescent="0.25">
      <c r="A356" s="666" t="s">
        <v>203</v>
      </c>
      <c r="B356" s="667"/>
      <c r="C356" s="278" t="s">
        <v>14</v>
      </c>
      <c r="D356" s="208" t="s">
        <v>108</v>
      </c>
    </row>
    <row r="357" spans="1:5" x14ac:dyDescent="0.2">
      <c r="A357" s="668" t="s">
        <v>204</v>
      </c>
      <c r="B357" s="669"/>
      <c r="C357" s="279">
        <f>SUM(C358:C364)</f>
        <v>0</v>
      </c>
      <c r="D357" s="279">
        <f>SUM(D358:D364)</f>
        <v>0</v>
      </c>
    </row>
    <row r="358" spans="1:5" x14ac:dyDescent="0.2">
      <c r="A358" s="658" t="s">
        <v>205</v>
      </c>
      <c r="B358" s="659"/>
      <c r="C358" s="280"/>
      <c r="D358" s="281"/>
    </row>
    <row r="359" spans="1:5" x14ac:dyDescent="0.2">
      <c r="A359" s="658" t="s">
        <v>206</v>
      </c>
      <c r="B359" s="659"/>
      <c r="C359" s="280"/>
      <c r="D359" s="281"/>
    </row>
    <row r="360" spans="1:5" ht="27.75" customHeight="1" x14ac:dyDescent="0.2">
      <c r="A360" s="592" t="s">
        <v>207</v>
      </c>
      <c r="B360" s="660"/>
      <c r="C360" s="280"/>
      <c r="D360" s="281"/>
    </row>
    <row r="361" spans="1:5" x14ac:dyDescent="0.2">
      <c r="A361" s="592" t="s">
        <v>208</v>
      </c>
      <c r="B361" s="660"/>
      <c r="C361" s="280"/>
      <c r="D361" s="281"/>
    </row>
    <row r="362" spans="1:5" x14ac:dyDescent="0.2">
      <c r="A362" s="592" t="s">
        <v>209</v>
      </c>
      <c r="B362" s="660"/>
      <c r="C362" s="280"/>
      <c r="D362" s="281"/>
    </row>
    <row r="363" spans="1:5" x14ac:dyDescent="0.2">
      <c r="A363" s="592" t="s">
        <v>210</v>
      </c>
      <c r="B363" s="660"/>
      <c r="C363" s="280"/>
      <c r="D363" s="281"/>
    </row>
    <row r="364" spans="1:5" x14ac:dyDescent="0.2">
      <c r="A364" s="592" t="s">
        <v>138</v>
      </c>
      <c r="B364" s="660"/>
      <c r="C364" s="280"/>
      <c r="D364" s="281"/>
    </row>
    <row r="365" spans="1:5" x14ac:dyDescent="0.2">
      <c r="A365" s="673" t="s">
        <v>211</v>
      </c>
      <c r="B365" s="674"/>
      <c r="C365" s="279">
        <f>C366+C367+C369</f>
        <v>0</v>
      </c>
      <c r="D365" s="282">
        <f>D366+D367+D369</f>
        <v>0</v>
      </c>
    </row>
    <row r="366" spans="1:5" x14ac:dyDescent="0.2">
      <c r="A366" s="650" t="s">
        <v>212</v>
      </c>
      <c r="B366" s="651"/>
      <c r="C366" s="272"/>
      <c r="D366" s="283"/>
    </row>
    <row r="367" spans="1:5" x14ac:dyDescent="0.2">
      <c r="A367" s="650" t="s">
        <v>213</v>
      </c>
      <c r="B367" s="651"/>
      <c r="C367" s="272"/>
      <c r="D367" s="283"/>
    </row>
    <row r="368" spans="1:5" x14ac:dyDescent="0.2">
      <c r="A368" s="675" t="s">
        <v>214</v>
      </c>
      <c r="B368" s="676"/>
      <c r="C368" s="272"/>
      <c r="D368" s="283"/>
    </row>
    <row r="369" spans="1:5" ht="13.5" thickBot="1" x14ac:dyDescent="0.25">
      <c r="A369" s="677" t="s">
        <v>138</v>
      </c>
      <c r="B369" s="678"/>
      <c r="C369" s="272"/>
      <c r="D369" s="283"/>
    </row>
    <row r="370" spans="1:5" ht="13.5" thickBot="1" x14ac:dyDescent="0.25">
      <c r="A370" s="663" t="s">
        <v>12</v>
      </c>
      <c r="B370" s="664"/>
      <c r="C370" s="284">
        <f>C357+C365</f>
        <v>0</v>
      </c>
      <c r="D370" s="284">
        <f>D357+D365</f>
        <v>0</v>
      </c>
    </row>
    <row r="373" spans="1:5" ht="26.85" customHeight="1" x14ac:dyDescent="0.2">
      <c r="A373" s="609" t="s">
        <v>215</v>
      </c>
      <c r="B373" s="670"/>
      <c r="C373" s="670"/>
      <c r="D373" s="670"/>
    </row>
    <row r="374" spans="1:5" ht="13.5" thickBot="1" x14ac:dyDescent="0.25">
      <c r="B374" s="241"/>
    </row>
    <row r="375" spans="1:5" ht="13.5" thickBot="1" x14ac:dyDescent="0.25">
      <c r="A375" s="671"/>
      <c r="B375" s="672"/>
      <c r="C375" s="285" t="s">
        <v>104</v>
      </c>
      <c r="D375" s="218" t="s">
        <v>21</v>
      </c>
    </row>
    <row r="376" spans="1:5" ht="13.5" thickBot="1" x14ac:dyDescent="0.25">
      <c r="A376" s="623" t="s">
        <v>216</v>
      </c>
      <c r="B376" s="624"/>
      <c r="C376" s="245"/>
      <c r="D376" s="213"/>
    </row>
    <row r="377" spans="1:5" ht="13.5" thickBot="1" x14ac:dyDescent="0.25">
      <c r="A377" s="654" t="s">
        <v>99</v>
      </c>
      <c r="B377" s="655"/>
      <c r="C377" s="254">
        <f>SUM(C376:C376)</f>
        <v>0</v>
      </c>
      <c r="D377" s="254">
        <f>SUM(D376:D376)</f>
        <v>0</v>
      </c>
    </row>
    <row r="380" spans="1:5" ht="14.85" customHeight="1" x14ac:dyDescent="0.2">
      <c r="A380" s="609" t="s">
        <v>217</v>
      </c>
      <c r="B380" s="609"/>
      <c r="C380" s="609"/>
      <c r="D380" s="609"/>
      <c r="E380" s="609"/>
    </row>
    <row r="381" spans="1:5" ht="13.5" thickBot="1" x14ac:dyDescent="0.25">
      <c r="E381" s="32"/>
    </row>
    <row r="382" spans="1:5" ht="26.25" thickBot="1" x14ac:dyDescent="0.25">
      <c r="A382" s="621" t="s">
        <v>32</v>
      </c>
      <c r="B382" s="630"/>
      <c r="C382" s="126" t="s">
        <v>218</v>
      </c>
      <c r="D382" s="126" t="s">
        <v>219</v>
      </c>
      <c r="E382" s="32"/>
    </row>
    <row r="383" spans="1:5" ht="13.5" thickBot="1" x14ac:dyDescent="0.25">
      <c r="A383" s="687" t="s">
        <v>220</v>
      </c>
      <c r="B383" s="688"/>
      <c r="C383" s="286">
        <v>69828.160000000003</v>
      </c>
      <c r="D383" s="287">
        <v>64209.72</v>
      </c>
      <c r="E383" s="32"/>
    </row>
    <row r="384" spans="1:5" x14ac:dyDescent="0.2">
      <c r="A384" s="32"/>
      <c r="B384" s="32"/>
      <c r="C384" s="32"/>
      <c r="D384" s="32"/>
      <c r="E384" s="32"/>
    </row>
    <row r="385" spans="1:9" ht="29.25" customHeight="1" x14ac:dyDescent="0.2">
      <c r="A385" s="689" t="s">
        <v>221</v>
      </c>
      <c r="B385" s="689"/>
      <c r="C385" s="689"/>
      <c r="D385" s="690"/>
      <c r="E385" s="690"/>
    </row>
    <row r="390" spans="1:9" ht="15" x14ac:dyDescent="0.2">
      <c r="A390" s="691" t="s">
        <v>222</v>
      </c>
      <c r="B390" s="691"/>
      <c r="C390" s="691"/>
      <c r="D390" s="691"/>
      <c r="E390" s="691"/>
      <c r="F390" s="691"/>
      <c r="G390" s="691"/>
      <c r="H390" s="691"/>
      <c r="I390" s="691"/>
    </row>
    <row r="392" spans="1:9" ht="15" x14ac:dyDescent="0.2">
      <c r="A392" s="691" t="s">
        <v>223</v>
      </c>
      <c r="B392" s="691"/>
      <c r="C392" s="691"/>
      <c r="D392" s="691"/>
      <c r="E392" s="691"/>
      <c r="F392" s="691"/>
      <c r="G392" s="691"/>
      <c r="H392" s="691"/>
      <c r="I392" s="691"/>
    </row>
    <row r="393" spans="1:9" ht="13.5" thickBot="1" x14ac:dyDescent="0.25">
      <c r="A393" s="288"/>
      <c r="B393" s="288"/>
      <c r="C393" s="288"/>
      <c r="D393" s="288"/>
      <c r="E393" s="288"/>
      <c r="F393" s="288"/>
      <c r="G393" s="288"/>
      <c r="H393" s="288"/>
      <c r="I393" s="289"/>
    </row>
    <row r="394" spans="1:9" ht="26.25" thickBot="1" x14ac:dyDescent="0.25">
      <c r="A394" s="552" t="s">
        <v>224</v>
      </c>
      <c r="B394" s="587" t="s">
        <v>225</v>
      </c>
      <c r="C394" s="692"/>
      <c r="D394" s="680"/>
      <c r="E394" s="187" t="s">
        <v>59</v>
      </c>
      <c r="F394" s="587" t="s">
        <v>226</v>
      </c>
      <c r="G394" s="692"/>
      <c r="H394" s="680"/>
      <c r="I394" s="290" t="s">
        <v>84</v>
      </c>
    </row>
    <row r="395" spans="1:9" ht="64.5" thickBot="1" x14ac:dyDescent="0.25">
      <c r="A395" s="553"/>
      <c r="B395" s="291" t="s">
        <v>227</v>
      </c>
      <c r="C395" s="292" t="s">
        <v>228</v>
      </c>
      <c r="D395" s="293" t="s">
        <v>63</v>
      </c>
      <c r="E395" s="294" t="s">
        <v>229</v>
      </c>
      <c r="F395" s="291" t="s">
        <v>227</v>
      </c>
      <c r="G395" s="292" t="s">
        <v>230</v>
      </c>
      <c r="H395" s="293" t="s">
        <v>231</v>
      </c>
      <c r="I395" s="295"/>
    </row>
    <row r="396" spans="1:9" ht="26.25" thickBot="1" x14ac:dyDescent="0.25">
      <c r="A396" s="296" t="s">
        <v>232</v>
      </c>
      <c r="B396" s="297"/>
      <c r="C396" s="298"/>
      <c r="D396" s="299"/>
      <c r="E396" s="257"/>
      <c r="F396" s="297"/>
      <c r="G396" s="300"/>
      <c r="H396" s="299"/>
      <c r="I396" s="257">
        <f>SUM(B396:H396)</f>
        <v>0</v>
      </c>
    </row>
    <row r="397" spans="1:9" ht="13.5" thickBot="1" x14ac:dyDescent="0.25">
      <c r="A397" s="301" t="s">
        <v>25</v>
      </c>
      <c r="B397" s="302">
        <f t="shared" ref="B397:I397" si="12">SUM(B398:B400)</f>
        <v>0</v>
      </c>
      <c r="C397" s="303">
        <f t="shared" si="12"/>
        <v>0</v>
      </c>
      <c r="D397" s="304">
        <f t="shared" si="12"/>
        <v>0</v>
      </c>
      <c r="E397" s="301">
        <f t="shared" si="12"/>
        <v>0</v>
      </c>
      <c r="F397" s="302">
        <f t="shared" si="12"/>
        <v>0</v>
      </c>
      <c r="G397" s="302">
        <f t="shared" si="12"/>
        <v>0</v>
      </c>
      <c r="H397" s="301">
        <f t="shared" si="12"/>
        <v>0</v>
      </c>
      <c r="I397" s="301">
        <f t="shared" si="12"/>
        <v>0</v>
      </c>
    </row>
    <row r="398" spans="1:9" x14ac:dyDescent="0.2">
      <c r="A398" s="305" t="s">
        <v>233</v>
      </c>
      <c r="B398" s="306"/>
      <c r="C398" s="307"/>
      <c r="D398" s="308"/>
      <c r="E398" s="309"/>
      <c r="F398" s="306"/>
      <c r="G398" s="310"/>
      <c r="H398" s="308"/>
      <c r="I398" s="311">
        <f>SUM(B398:H398)</f>
        <v>0</v>
      </c>
    </row>
    <row r="399" spans="1:9" x14ac:dyDescent="0.2">
      <c r="A399" s="312" t="s">
        <v>234</v>
      </c>
      <c r="B399" s="313"/>
      <c r="C399" s="198"/>
      <c r="D399" s="314"/>
      <c r="E399" s="315"/>
      <c r="F399" s="313"/>
      <c r="G399" s="316"/>
      <c r="H399" s="314"/>
      <c r="I399" s="311">
        <f>SUM(B399:H399)</f>
        <v>0</v>
      </c>
    </row>
    <row r="400" spans="1:9" ht="13.5" thickBot="1" x14ac:dyDescent="0.25">
      <c r="A400" s="317" t="s">
        <v>235</v>
      </c>
      <c r="B400" s="313"/>
      <c r="C400" s="198"/>
      <c r="D400" s="314"/>
      <c r="E400" s="315"/>
      <c r="F400" s="313"/>
      <c r="G400" s="316"/>
      <c r="H400" s="314"/>
      <c r="I400" s="311">
        <f>SUM(B400:H400)</f>
        <v>0</v>
      </c>
    </row>
    <row r="401" spans="1:9" ht="13.5" thickBot="1" x14ac:dyDescent="0.25">
      <c r="A401" s="301" t="s">
        <v>26</v>
      </c>
      <c r="B401" s="297">
        <f t="shared" ref="B401:I401" si="13">SUM(B402:B405)</f>
        <v>0</v>
      </c>
      <c r="C401" s="298">
        <f t="shared" si="13"/>
        <v>0</v>
      </c>
      <c r="D401" s="300">
        <f t="shared" si="13"/>
        <v>0</v>
      </c>
      <c r="E401" s="257">
        <f t="shared" si="13"/>
        <v>0</v>
      </c>
      <c r="F401" s="297">
        <f t="shared" si="13"/>
        <v>0</v>
      </c>
      <c r="G401" s="297">
        <f t="shared" si="13"/>
        <v>0</v>
      </c>
      <c r="H401" s="257">
        <f t="shared" si="13"/>
        <v>0</v>
      </c>
      <c r="I401" s="257">
        <f t="shared" si="13"/>
        <v>0</v>
      </c>
    </row>
    <row r="402" spans="1:9" ht="14.1" customHeight="1" x14ac:dyDescent="0.2">
      <c r="A402" s="318" t="s">
        <v>236</v>
      </c>
      <c r="B402" s="313"/>
      <c r="C402" s="198"/>
      <c r="D402" s="314"/>
      <c r="E402" s="315"/>
      <c r="F402" s="313"/>
      <c r="G402" s="316"/>
      <c r="H402" s="314"/>
      <c r="I402" s="311">
        <f>SUM(B402:H402)</f>
        <v>0</v>
      </c>
    </row>
    <row r="403" spans="1:9" x14ac:dyDescent="0.2">
      <c r="A403" s="318" t="s">
        <v>237</v>
      </c>
      <c r="B403" s="313"/>
      <c r="C403" s="198"/>
      <c r="D403" s="314"/>
      <c r="E403" s="315"/>
      <c r="F403" s="313"/>
      <c r="G403" s="316"/>
      <c r="H403" s="314"/>
      <c r="I403" s="311">
        <f>SUM(B403:H403)</f>
        <v>0</v>
      </c>
    </row>
    <row r="404" spans="1:9" x14ac:dyDescent="0.2">
      <c r="A404" s="318" t="s">
        <v>238</v>
      </c>
      <c r="B404" s="313"/>
      <c r="C404" s="198"/>
      <c r="D404" s="314"/>
      <c r="E404" s="315"/>
      <c r="F404" s="313"/>
      <c r="G404" s="316"/>
      <c r="H404" s="314"/>
      <c r="I404" s="311">
        <f>SUM(B404:H404)</f>
        <v>0</v>
      </c>
    </row>
    <row r="405" spans="1:9" ht="13.5" thickBot="1" x14ac:dyDescent="0.25">
      <c r="A405" s="319" t="s">
        <v>239</v>
      </c>
      <c r="B405" s="313"/>
      <c r="C405" s="198"/>
      <c r="D405" s="314"/>
      <c r="E405" s="315"/>
      <c r="F405" s="313"/>
      <c r="G405" s="316"/>
      <c r="H405" s="314"/>
      <c r="I405" s="311">
        <f>SUM(B405:H405)</f>
        <v>0</v>
      </c>
    </row>
    <row r="406" spans="1:9" ht="26.85" customHeight="1" thickBot="1" x14ac:dyDescent="0.25">
      <c r="A406" s="320" t="s">
        <v>240</v>
      </c>
      <c r="B406" s="321">
        <f t="shared" ref="B406:I406" si="14">B396+B397-B401</f>
        <v>0</v>
      </c>
      <c r="C406" s="321">
        <f t="shared" si="14"/>
        <v>0</v>
      </c>
      <c r="D406" s="321">
        <f t="shared" si="14"/>
        <v>0</v>
      </c>
      <c r="E406" s="322">
        <f t="shared" si="14"/>
        <v>0</v>
      </c>
      <c r="F406" s="321">
        <f t="shared" si="14"/>
        <v>0</v>
      </c>
      <c r="G406" s="321">
        <f t="shared" si="14"/>
        <v>0</v>
      </c>
      <c r="H406" s="322">
        <f t="shared" si="14"/>
        <v>0</v>
      </c>
      <c r="I406" s="322">
        <f t="shared" si="14"/>
        <v>0</v>
      </c>
    </row>
    <row r="407" spans="1:9" ht="41.1" customHeight="1" thickBot="1" x14ac:dyDescent="0.25">
      <c r="A407" s="296" t="s">
        <v>241</v>
      </c>
      <c r="B407" s="323"/>
      <c r="C407" s="324"/>
      <c r="D407" s="325"/>
      <c r="E407" s="326"/>
      <c r="F407" s="323"/>
      <c r="G407" s="327"/>
      <c r="H407" s="325"/>
      <c r="I407" s="326">
        <f>SUM(B407:H407)</f>
        <v>0</v>
      </c>
    </row>
    <row r="408" spans="1:9" x14ac:dyDescent="0.2">
      <c r="A408" s="328" t="s">
        <v>25</v>
      </c>
      <c r="B408" s="329"/>
      <c r="C408" s="330"/>
      <c r="D408" s="331"/>
      <c r="E408" s="332"/>
      <c r="F408" s="329"/>
      <c r="G408" s="333"/>
      <c r="H408" s="331"/>
      <c r="I408" s="332">
        <f>SUM(B408:H408)</f>
        <v>0</v>
      </c>
    </row>
    <row r="409" spans="1:9" ht="13.5" thickBot="1" x14ac:dyDescent="0.25">
      <c r="A409" s="334" t="s">
        <v>26</v>
      </c>
      <c r="B409" s="335"/>
      <c r="C409" s="336"/>
      <c r="D409" s="337"/>
      <c r="E409" s="338"/>
      <c r="F409" s="335"/>
      <c r="G409" s="339"/>
      <c r="H409" s="337"/>
      <c r="I409" s="338">
        <f>SUM(B409:H409)</f>
        <v>0</v>
      </c>
    </row>
    <row r="410" spans="1:9" ht="41.25" customHeight="1" thickBot="1" x14ac:dyDescent="0.25">
      <c r="A410" s="340" t="s">
        <v>242</v>
      </c>
      <c r="B410" s="323">
        <f>B407+B408-B409</f>
        <v>0</v>
      </c>
      <c r="C410" s="324">
        <f t="shared" ref="C410:I410" si="15">C407+C408-C409</f>
        <v>0</v>
      </c>
      <c r="D410" s="325">
        <f t="shared" si="15"/>
        <v>0</v>
      </c>
      <c r="E410" s="326">
        <f t="shared" si="15"/>
        <v>0</v>
      </c>
      <c r="F410" s="323">
        <f t="shared" si="15"/>
        <v>0</v>
      </c>
      <c r="G410" s="327">
        <f t="shared" si="15"/>
        <v>0</v>
      </c>
      <c r="H410" s="325">
        <f t="shared" si="15"/>
        <v>0</v>
      </c>
      <c r="I410" s="326">
        <f t="shared" si="15"/>
        <v>0</v>
      </c>
    </row>
    <row r="411" spans="1:9" ht="26.85" customHeight="1" thickBot="1" x14ac:dyDescent="0.25">
      <c r="A411" s="50" t="s">
        <v>243</v>
      </c>
      <c r="B411" s="216">
        <f t="shared" ref="B411:I411" si="16">B396-B407</f>
        <v>0</v>
      </c>
      <c r="C411" s="216">
        <f t="shared" si="16"/>
        <v>0</v>
      </c>
      <c r="D411" s="216">
        <f t="shared" si="16"/>
        <v>0</v>
      </c>
      <c r="E411" s="216">
        <f t="shared" si="16"/>
        <v>0</v>
      </c>
      <c r="F411" s="216">
        <f t="shared" si="16"/>
        <v>0</v>
      </c>
      <c r="G411" s="216">
        <f t="shared" si="16"/>
        <v>0</v>
      </c>
      <c r="H411" s="216">
        <f t="shared" si="16"/>
        <v>0</v>
      </c>
      <c r="I411" s="216">
        <f t="shared" si="16"/>
        <v>0</v>
      </c>
    </row>
    <row r="412" spans="1:9" ht="26.85" customHeight="1" thickBot="1" x14ac:dyDescent="0.25">
      <c r="A412" s="341" t="s">
        <v>244</v>
      </c>
      <c r="B412" s="216">
        <f>B406-B410</f>
        <v>0</v>
      </c>
      <c r="C412" s="216">
        <f t="shared" ref="C412:I412" si="17">C406-C410</f>
        <v>0</v>
      </c>
      <c r="D412" s="216">
        <f t="shared" si="17"/>
        <v>0</v>
      </c>
      <c r="E412" s="216">
        <f t="shared" si="17"/>
        <v>0</v>
      </c>
      <c r="F412" s="216">
        <f t="shared" si="17"/>
        <v>0</v>
      </c>
      <c r="G412" s="216">
        <f t="shared" si="17"/>
        <v>0</v>
      </c>
      <c r="H412" s="216">
        <f t="shared" si="17"/>
        <v>0</v>
      </c>
      <c r="I412" s="216">
        <f t="shared" si="17"/>
        <v>0</v>
      </c>
    </row>
    <row r="413" spans="1:9" ht="26.85" customHeight="1" x14ac:dyDescent="0.2">
      <c r="A413" s="342"/>
      <c r="B413" s="343"/>
      <c r="C413" s="343"/>
      <c r="D413" s="343"/>
      <c r="E413" s="343"/>
      <c r="F413" s="343"/>
      <c r="G413" s="343"/>
      <c r="H413" s="343"/>
      <c r="I413" s="343"/>
    </row>
    <row r="415" spans="1:9" ht="15" x14ac:dyDescent="0.2">
      <c r="A415" s="565" t="s">
        <v>245</v>
      </c>
      <c r="B415" s="679"/>
      <c r="C415" s="679"/>
    </row>
    <row r="416" spans="1:9" ht="13.5" thickBot="1" x14ac:dyDescent="0.25">
      <c r="A416" s="184"/>
      <c r="B416" s="344"/>
      <c r="C416" s="344"/>
      <c r="E416" s="345"/>
      <c r="F416" s="345"/>
      <c r="G416" s="345"/>
      <c r="H416" s="345"/>
      <c r="I416" s="345"/>
    </row>
    <row r="417" spans="1:9" ht="13.5" thickBot="1" x14ac:dyDescent="0.25">
      <c r="A417" s="587" t="s">
        <v>103</v>
      </c>
      <c r="B417" s="680"/>
      <c r="C417" s="346" t="s">
        <v>14</v>
      </c>
      <c r="D417" s="188" t="s">
        <v>108</v>
      </c>
    </row>
    <row r="418" spans="1:9" x14ac:dyDescent="0.2">
      <c r="A418" s="681" t="s">
        <v>246</v>
      </c>
      <c r="B418" s="682"/>
      <c r="C418" s="347"/>
      <c r="D418" s="347"/>
      <c r="E418" s="348"/>
      <c r="F418" s="348"/>
      <c r="G418" s="348"/>
      <c r="H418" s="348"/>
      <c r="I418" s="348"/>
    </row>
    <row r="419" spans="1:9" x14ac:dyDescent="0.2">
      <c r="A419" s="683" t="s">
        <v>247</v>
      </c>
      <c r="B419" s="684"/>
      <c r="C419" s="349"/>
      <c r="D419" s="349"/>
      <c r="E419" s="350"/>
      <c r="F419" s="350"/>
      <c r="G419" s="350"/>
      <c r="H419" s="350"/>
      <c r="I419" s="350"/>
    </row>
    <row r="420" spans="1:9" x14ac:dyDescent="0.2">
      <c r="A420" s="683" t="s">
        <v>248</v>
      </c>
      <c r="B420" s="684"/>
      <c r="C420" s="349"/>
      <c r="D420" s="349"/>
      <c r="E420" s="351"/>
      <c r="F420" s="351"/>
      <c r="G420" s="351"/>
      <c r="H420" s="351"/>
      <c r="I420" s="351"/>
    </row>
    <row r="421" spans="1:9" x14ac:dyDescent="0.2">
      <c r="A421" s="685" t="s">
        <v>249</v>
      </c>
      <c r="B421" s="686"/>
      <c r="C421" s="352">
        <f>C422+C425+C426+C427+C428</f>
        <v>66485.850000000006</v>
      </c>
      <c r="D421" s="352">
        <f>D422+D425+D426+D427+D428</f>
        <v>133198.39999999999</v>
      </c>
    </row>
    <row r="422" spans="1:9" ht="27" customHeight="1" x14ac:dyDescent="0.2">
      <c r="A422" s="589" t="s">
        <v>250</v>
      </c>
      <c r="B422" s="649"/>
      <c r="C422" s="315">
        <f>C423-C424</f>
        <v>0</v>
      </c>
      <c r="D422" s="315">
        <f>D423-D424</f>
        <v>0</v>
      </c>
    </row>
    <row r="423" spans="1:9" x14ac:dyDescent="0.2">
      <c r="A423" s="705" t="s">
        <v>251</v>
      </c>
      <c r="B423" s="706"/>
      <c r="C423" s="315"/>
      <c r="D423" s="315"/>
    </row>
    <row r="424" spans="1:9" ht="25.5" customHeight="1" x14ac:dyDescent="0.2">
      <c r="A424" s="705" t="s">
        <v>252</v>
      </c>
      <c r="B424" s="706"/>
      <c r="C424" s="315">
        <v>0</v>
      </c>
      <c r="D424" s="315"/>
    </row>
    <row r="425" spans="1:9" x14ac:dyDescent="0.2">
      <c r="A425" s="693" t="s">
        <v>253</v>
      </c>
      <c r="B425" s="694"/>
      <c r="C425" s="213">
        <v>61510</v>
      </c>
      <c r="D425" s="213">
        <v>125475.7</v>
      </c>
    </row>
    <row r="426" spans="1:9" x14ac:dyDescent="0.2">
      <c r="A426" s="693" t="s">
        <v>254</v>
      </c>
      <c r="B426" s="694"/>
      <c r="C426" s="213"/>
      <c r="D426" s="213"/>
    </row>
    <row r="427" spans="1:9" x14ac:dyDescent="0.2">
      <c r="A427" s="693" t="s">
        <v>255</v>
      </c>
      <c r="B427" s="694"/>
      <c r="C427" s="213"/>
      <c r="D427" s="213"/>
    </row>
    <row r="428" spans="1:9" x14ac:dyDescent="0.2">
      <c r="A428" s="693" t="s">
        <v>256</v>
      </c>
      <c r="B428" s="694"/>
      <c r="C428" s="213">
        <v>4975.8500000000004</v>
      </c>
      <c r="D428" s="213">
        <v>7722.7</v>
      </c>
    </row>
    <row r="429" spans="1:9" ht="24.75" customHeight="1" thickBot="1" x14ac:dyDescent="0.25">
      <c r="A429" s="695" t="s">
        <v>257</v>
      </c>
      <c r="B429" s="696"/>
      <c r="C429" s="349"/>
      <c r="D429" s="349"/>
    </row>
    <row r="430" spans="1:9" ht="13.5" thickBot="1" x14ac:dyDescent="0.25">
      <c r="A430" s="697" t="s">
        <v>99</v>
      </c>
      <c r="B430" s="698"/>
      <c r="C430" s="216">
        <f>SUM(C418+C419+C420+C421+C429)</f>
        <v>66485.850000000006</v>
      </c>
      <c r="D430" s="216">
        <f>SUM(D418+D419+D420+D421+D429)</f>
        <v>133198.39999999999</v>
      </c>
    </row>
    <row r="433" spans="1:4" ht="15" x14ac:dyDescent="0.2">
      <c r="A433" s="353" t="s">
        <v>258</v>
      </c>
      <c r="B433" s="345"/>
      <c r="C433" s="345"/>
      <c r="D433" s="345"/>
    </row>
    <row r="434" spans="1:4" ht="13.5" thickBot="1" x14ac:dyDescent="0.25"/>
    <row r="435" spans="1:4" ht="13.5" thickBot="1" x14ac:dyDescent="0.25">
      <c r="A435" s="354" t="s">
        <v>259</v>
      </c>
      <c r="B435" s="355"/>
      <c r="C435" s="355"/>
      <c r="D435" s="356"/>
    </row>
    <row r="436" spans="1:4" ht="13.5" thickBot="1" x14ac:dyDescent="0.25">
      <c r="A436" s="699" t="s">
        <v>14</v>
      </c>
      <c r="B436" s="700"/>
      <c r="C436" s="701" t="s">
        <v>108</v>
      </c>
      <c r="D436" s="702"/>
    </row>
    <row r="437" spans="1:4" ht="13.5" thickBot="1" x14ac:dyDescent="0.25">
      <c r="A437" s="703"/>
      <c r="B437" s="704"/>
      <c r="C437" s="703"/>
      <c r="D437" s="704"/>
    </row>
    <row r="440" spans="1:4" ht="15" x14ac:dyDescent="0.2">
      <c r="A440" s="718" t="s">
        <v>260</v>
      </c>
      <c r="B440" s="718"/>
      <c r="C440" s="718"/>
      <c r="D440" s="611"/>
    </row>
    <row r="441" spans="1:4" ht="14.25" customHeight="1" x14ac:dyDescent="0.2">
      <c r="A441" s="719" t="s">
        <v>261</v>
      </c>
      <c r="B441" s="719"/>
      <c r="C441" s="719"/>
    </row>
    <row r="442" spans="1:4" ht="13.5" thickBot="1" x14ac:dyDescent="0.25">
      <c r="A442" s="357"/>
      <c r="B442" s="358"/>
      <c r="C442" s="358"/>
    </row>
    <row r="443" spans="1:4" ht="13.5" thickBot="1" x14ac:dyDescent="0.25">
      <c r="A443" s="619" t="s">
        <v>48</v>
      </c>
      <c r="B443" s="720"/>
      <c r="C443" s="129" t="s">
        <v>262</v>
      </c>
      <c r="D443" s="129" t="s">
        <v>263</v>
      </c>
    </row>
    <row r="444" spans="1:4" ht="28.35" customHeight="1" x14ac:dyDescent="0.2">
      <c r="A444" s="721" t="s">
        <v>264</v>
      </c>
      <c r="B444" s="722"/>
      <c r="C444" s="359"/>
      <c r="D444" s="360"/>
    </row>
    <row r="445" spans="1:4" x14ac:dyDescent="0.2">
      <c r="A445" s="723" t="s">
        <v>265</v>
      </c>
      <c r="B445" s="724"/>
      <c r="C445" s="361"/>
      <c r="D445" s="362"/>
    </row>
    <row r="446" spans="1:4" x14ac:dyDescent="0.2">
      <c r="A446" s="725" t="s">
        <v>266</v>
      </c>
      <c r="B446" s="726"/>
      <c r="C446" s="363"/>
      <c r="D446" s="364"/>
    </row>
    <row r="447" spans="1:4" x14ac:dyDescent="0.2">
      <c r="A447" s="707" t="s">
        <v>267</v>
      </c>
      <c r="B447" s="708"/>
      <c r="C447" s="361"/>
      <c r="D447" s="362"/>
    </row>
    <row r="448" spans="1:4" ht="14.1" customHeight="1" thickBot="1" x14ac:dyDescent="0.25">
      <c r="A448" s="709" t="s">
        <v>268</v>
      </c>
      <c r="B448" s="710"/>
      <c r="C448" s="365"/>
      <c r="D448" s="366"/>
    </row>
    <row r="452" spans="1:3" x14ac:dyDescent="0.2">
      <c r="A452" s="367" t="s">
        <v>269</v>
      </c>
      <c r="B452" s="367"/>
      <c r="C452" s="367"/>
    </row>
    <row r="453" spans="1:3" ht="13.5" thickBot="1" x14ac:dyDescent="0.25">
      <c r="A453" s="184"/>
      <c r="B453" s="184"/>
      <c r="C453" s="184"/>
    </row>
    <row r="454" spans="1:3" ht="26.25" thickBot="1" x14ac:dyDescent="0.25">
      <c r="A454" s="368"/>
      <c r="B454" s="346" t="s">
        <v>270</v>
      </c>
      <c r="C454" s="208" t="s">
        <v>271</v>
      </c>
    </row>
    <row r="455" spans="1:3" ht="13.5" thickBot="1" x14ac:dyDescent="0.25">
      <c r="A455" s="443" t="s">
        <v>272</v>
      </c>
      <c r="B455" s="369">
        <f>B456+B461</f>
        <v>0</v>
      </c>
      <c r="C455" s="369">
        <f>C456+C461</f>
        <v>0</v>
      </c>
    </row>
    <row r="456" spans="1:3" x14ac:dyDescent="0.2">
      <c r="A456" s="370" t="s">
        <v>273</v>
      </c>
      <c r="B456" s="371">
        <f>SUM(B458:B460)</f>
        <v>0</v>
      </c>
      <c r="C456" s="371">
        <f>SUM(C458:C460)</f>
        <v>0</v>
      </c>
    </row>
    <row r="457" spans="1:3" x14ac:dyDescent="0.2">
      <c r="A457" s="372" t="s">
        <v>51</v>
      </c>
      <c r="B457" s="373"/>
      <c r="C457" s="374"/>
    </row>
    <row r="458" spans="1:3" x14ac:dyDescent="0.2">
      <c r="A458" s="375"/>
      <c r="B458" s="373"/>
      <c r="C458" s="374"/>
    </row>
    <row r="459" spans="1:3" x14ac:dyDescent="0.2">
      <c r="A459" s="375"/>
      <c r="B459" s="373"/>
      <c r="C459" s="374"/>
    </row>
    <row r="460" spans="1:3" ht="13.5" thickBot="1" x14ac:dyDescent="0.25">
      <c r="A460" s="376"/>
      <c r="B460" s="377"/>
      <c r="C460" s="378"/>
    </row>
    <row r="461" spans="1:3" x14ac:dyDescent="0.2">
      <c r="A461" s="370" t="s">
        <v>274</v>
      </c>
      <c r="B461" s="371">
        <f>SUM(B463:B465)</f>
        <v>0</v>
      </c>
      <c r="C461" s="371">
        <f>SUM(C463:C465)</f>
        <v>0</v>
      </c>
    </row>
    <row r="462" spans="1:3" x14ac:dyDescent="0.2">
      <c r="A462" s="372" t="s">
        <v>51</v>
      </c>
      <c r="B462" s="280"/>
      <c r="C462" s="281"/>
    </row>
    <row r="463" spans="1:3" x14ac:dyDescent="0.2">
      <c r="A463" s="447"/>
      <c r="B463" s="280"/>
      <c r="C463" s="281"/>
    </row>
    <row r="464" spans="1:3" x14ac:dyDescent="0.2">
      <c r="A464" s="379"/>
      <c r="B464" s="373"/>
      <c r="C464" s="374"/>
    </row>
    <row r="465" spans="1:9" ht="13.5" thickBot="1" x14ac:dyDescent="0.25">
      <c r="A465" s="380"/>
      <c r="B465" s="377"/>
      <c r="C465" s="378"/>
    </row>
    <row r="466" spans="1:9" ht="13.5" thickBot="1" x14ac:dyDescent="0.25">
      <c r="A466" s="443" t="s">
        <v>275</v>
      </c>
      <c r="B466" s="369">
        <f>B467+B472</f>
        <v>6965.3</v>
      </c>
      <c r="C466" s="369">
        <f>C467+C472</f>
        <v>13784.95</v>
      </c>
    </row>
    <row r="467" spans="1:9" x14ac:dyDescent="0.2">
      <c r="A467" s="445" t="s">
        <v>273</v>
      </c>
      <c r="B467" s="280">
        <f>SUM(B469:B471)</f>
        <v>0</v>
      </c>
      <c r="C467" s="280">
        <f>SUM(C469:C471)</f>
        <v>0</v>
      </c>
    </row>
    <row r="468" spans="1:9" x14ac:dyDescent="0.2">
      <c r="A468" s="444" t="s">
        <v>51</v>
      </c>
      <c r="B468" s="373"/>
      <c r="C468" s="374"/>
    </row>
    <row r="469" spans="1:9" x14ac:dyDescent="0.2">
      <c r="A469" s="379"/>
      <c r="B469" s="373"/>
      <c r="C469" s="374"/>
    </row>
    <row r="470" spans="1:9" x14ac:dyDescent="0.2">
      <c r="A470" s="379"/>
      <c r="B470" s="373"/>
      <c r="C470" s="374"/>
    </row>
    <row r="471" spans="1:9" ht="13.5" thickBot="1" x14ac:dyDescent="0.25">
      <c r="A471" s="380"/>
      <c r="B471" s="377"/>
      <c r="C471" s="378"/>
    </row>
    <row r="472" spans="1:9" x14ac:dyDescent="0.2">
      <c r="A472" s="381" t="s">
        <v>274</v>
      </c>
      <c r="B472" s="382">
        <f>SUM(B474:B476)</f>
        <v>6965.3</v>
      </c>
      <c r="C472" s="382">
        <f>SUM(C474:C476)</f>
        <v>13784.95</v>
      </c>
    </row>
    <row r="473" spans="1:9" x14ac:dyDescent="0.2">
      <c r="A473" s="444" t="s">
        <v>51</v>
      </c>
      <c r="B473" s="373"/>
      <c r="C473" s="373"/>
    </row>
    <row r="474" spans="1:9" x14ac:dyDescent="0.2">
      <c r="A474" s="446" t="s">
        <v>420</v>
      </c>
      <c r="B474" s="373">
        <v>6965.3</v>
      </c>
      <c r="C474" s="373">
        <v>13784.95</v>
      </c>
    </row>
    <row r="475" spans="1:9" x14ac:dyDescent="0.2">
      <c r="A475" s="383"/>
      <c r="B475" s="373"/>
      <c r="C475" s="373"/>
    </row>
    <row r="476" spans="1:9" ht="13.5" thickBot="1" x14ac:dyDescent="0.25">
      <c r="A476" s="384"/>
      <c r="B476" s="385"/>
      <c r="C476" s="385"/>
    </row>
    <row r="477" spans="1:9" x14ac:dyDescent="0.2">
      <c r="A477" s="367"/>
      <c r="B477" s="367"/>
      <c r="C477" s="367"/>
    </row>
    <row r="478" spans="1:9" x14ac:dyDescent="0.2">
      <c r="A478" s="367"/>
      <c r="B478" s="367"/>
      <c r="C478" s="367"/>
    </row>
    <row r="479" spans="1:9" ht="43.5" customHeight="1" x14ac:dyDescent="0.2">
      <c r="A479" s="711" t="s">
        <v>276</v>
      </c>
      <c r="B479" s="711"/>
      <c r="C479" s="711"/>
      <c r="D479" s="711"/>
      <c r="E479" s="712"/>
      <c r="F479" s="712"/>
      <c r="G479" s="712"/>
      <c r="H479" s="712"/>
      <c r="I479" s="712"/>
    </row>
    <row r="480" spans="1:9" ht="13.5" thickBot="1" x14ac:dyDescent="0.25">
      <c r="A480" s="386"/>
      <c r="B480" s="386"/>
      <c r="C480" s="386"/>
      <c r="D480" s="386"/>
      <c r="E480" s="10"/>
      <c r="F480" s="10"/>
      <c r="G480" s="10"/>
      <c r="H480" s="10"/>
      <c r="I480" s="10"/>
    </row>
    <row r="481" spans="1:7" ht="55.5" customHeight="1" thickBot="1" x14ac:dyDescent="0.25">
      <c r="A481" s="616" t="s">
        <v>277</v>
      </c>
      <c r="B481" s="713"/>
      <c r="C481" s="713"/>
      <c r="D481" s="713"/>
      <c r="E481" s="617"/>
    </row>
    <row r="482" spans="1:7" ht="24.75" customHeight="1" thickBot="1" x14ac:dyDescent="0.25">
      <c r="A482" s="714" t="s">
        <v>14</v>
      </c>
      <c r="B482" s="715"/>
      <c r="C482" s="716" t="s">
        <v>21</v>
      </c>
      <c r="D482" s="717"/>
      <c r="E482" s="387" t="s">
        <v>49</v>
      </c>
    </row>
    <row r="483" spans="1:7" ht="20.25" customHeight="1" thickBot="1" x14ac:dyDescent="0.25">
      <c r="A483" s="703"/>
      <c r="B483" s="732"/>
      <c r="C483" s="733"/>
      <c r="D483" s="734"/>
      <c r="E483" s="388"/>
    </row>
    <row r="484" spans="1:7" x14ac:dyDescent="0.2">
      <c r="A484" s="367"/>
      <c r="B484" s="367"/>
      <c r="C484" s="367"/>
    </row>
    <row r="485" spans="1:7" x14ac:dyDescent="0.2">
      <c r="A485" s="367"/>
      <c r="B485" s="367"/>
      <c r="C485" s="367"/>
    </row>
    <row r="486" spans="1:7" x14ac:dyDescent="0.2">
      <c r="A486" s="367"/>
      <c r="B486" s="367"/>
      <c r="C486" s="367"/>
    </row>
    <row r="487" spans="1:7" x14ac:dyDescent="0.2">
      <c r="A487" s="367"/>
      <c r="B487" s="367"/>
      <c r="C487" s="367"/>
    </row>
    <row r="488" spans="1:7" x14ac:dyDescent="0.2">
      <c r="A488" s="367"/>
      <c r="B488" s="367"/>
      <c r="C488" s="367"/>
    </row>
    <row r="489" spans="1:7" x14ac:dyDescent="0.2">
      <c r="A489" s="367"/>
      <c r="B489" s="367"/>
      <c r="C489" s="367"/>
    </row>
    <row r="490" spans="1:7" x14ac:dyDescent="0.2">
      <c r="A490" s="367"/>
      <c r="B490" s="367"/>
      <c r="C490" s="367"/>
    </row>
    <row r="491" spans="1:7" x14ac:dyDescent="0.2">
      <c r="A491" s="367"/>
      <c r="B491" s="367"/>
      <c r="C491" s="367"/>
    </row>
    <row r="492" spans="1:7" x14ac:dyDescent="0.2">
      <c r="A492" s="367"/>
      <c r="B492" s="367"/>
      <c r="C492" s="367"/>
    </row>
    <row r="493" spans="1:7" x14ac:dyDescent="0.2">
      <c r="A493" s="367" t="s">
        <v>278</v>
      </c>
      <c r="B493" s="367"/>
      <c r="C493" s="367"/>
    </row>
    <row r="494" spans="1:7" x14ac:dyDescent="0.2">
      <c r="A494" s="735" t="s">
        <v>279</v>
      </c>
      <c r="B494" s="735"/>
      <c r="C494" s="735"/>
    </row>
    <row r="495" spans="1:7" ht="13.5" thickBot="1" x14ac:dyDescent="0.25">
      <c r="A495" s="367"/>
      <c r="B495" s="367"/>
      <c r="C495" s="367"/>
    </row>
    <row r="496" spans="1:7" ht="26.25" thickBot="1" x14ac:dyDescent="0.25">
      <c r="A496" s="554" t="s">
        <v>280</v>
      </c>
      <c r="B496" s="555"/>
      <c r="C496" s="555"/>
      <c r="D496" s="556"/>
      <c r="E496" s="346" t="s">
        <v>270</v>
      </c>
      <c r="F496" s="208" t="s">
        <v>271</v>
      </c>
      <c r="G496" s="389"/>
    </row>
    <row r="497" spans="1:7" ht="14.25" customHeight="1" thickBot="1" x14ac:dyDescent="0.25">
      <c r="A497" s="593" t="s">
        <v>281</v>
      </c>
      <c r="B497" s="736"/>
      <c r="C497" s="736"/>
      <c r="D497" s="737"/>
      <c r="E497" s="369">
        <f>SUM(E498:E505)</f>
        <v>0</v>
      </c>
      <c r="F497" s="369">
        <f>SUM(F498:F505)</f>
        <v>0</v>
      </c>
      <c r="G497" s="390"/>
    </row>
    <row r="498" spans="1:7" x14ac:dyDescent="0.2">
      <c r="A498" s="738" t="s">
        <v>282</v>
      </c>
      <c r="B498" s="739"/>
      <c r="C498" s="739"/>
      <c r="D498" s="740"/>
      <c r="E498" s="280"/>
      <c r="F498" s="281"/>
      <c r="G498" s="162"/>
    </row>
    <row r="499" spans="1:7" x14ac:dyDescent="0.2">
      <c r="A499" s="658" t="s">
        <v>283</v>
      </c>
      <c r="B499" s="727"/>
      <c r="C499" s="727"/>
      <c r="D499" s="659"/>
      <c r="E499" s="373"/>
      <c r="F499" s="374"/>
      <c r="G499" s="162"/>
    </row>
    <row r="500" spans="1:7" x14ac:dyDescent="0.2">
      <c r="A500" s="658" t="s">
        <v>284</v>
      </c>
      <c r="B500" s="727"/>
      <c r="C500" s="727"/>
      <c r="D500" s="659"/>
      <c r="E500" s="373"/>
      <c r="F500" s="374"/>
      <c r="G500" s="162"/>
    </row>
    <row r="501" spans="1:7" x14ac:dyDescent="0.2">
      <c r="A501" s="728" t="s">
        <v>285</v>
      </c>
      <c r="B501" s="729"/>
      <c r="C501" s="729"/>
      <c r="D501" s="730"/>
      <c r="E501" s="373"/>
      <c r="F501" s="374"/>
      <c r="G501" s="162"/>
    </row>
    <row r="502" spans="1:7" x14ac:dyDescent="0.2">
      <c r="A502" s="658" t="s">
        <v>286</v>
      </c>
      <c r="B502" s="727"/>
      <c r="C502" s="727"/>
      <c r="D502" s="659"/>
      <c r="E502" s="373"/>
      <c r="F502" s="374"/>
      <c r="G502" s="162"/>
    </row>
    <row r="503" spans="1:7" ht="24.75" customHeight="1" x14ac:dyDescent="0.2">
      <c r="A503" s="592" t="s">
        <v>287</v>
      </c>
      <c r="B503" s="731"/>
      <c r="C503" s="731"/>
      <c r="D503" s="660"/>
      <c r="E503" s="373"/>
      <c r="F503" s="374"/>
      <c r="G503" s="162"/>
    </row>
    <row r="504" spans="1:7" x14ac:dyDescent="0.2">
      <c r="A504" s="592" t="s">
        <v>288</v>
      </c>
      <c r="B504" s="731"/>
      <c r="C504" s="731"/>
      <c r="D504" s="660"/>
      <c r="E504" s="373"/>
      <c r="F504" s="374"/>
      <c r="G504" s="162"/>
    </row>
    <row r="505" spans="1:7" ht="13.5" thickBot="1" x14ac:dyDescent="0.25">
      <c r="A505" s="598" t="s">
        <v>289</v>
      </c>
      <c r="B505" s="744"/>
      <c r="C505" s="744"/>
      <c r="D505" s="745"/>
      <c r="E505" s="391"/>
      <c r="F505" s="392"/>
      <c r="G505" s="162"/>
    </row>
    <row r="506" spans="1:7" ht="13.5" thickBot="1" x14ac:dyDescent="0.25">
      <c r="A506" s="593" t="s">
        <v>290</v>
      </c>
      <c r="B506" s="736"/>
      <c r="C506" s="736"/>
      <c r="D506" s="737"/>
      <c r="E506" s="393"/>
      <c r="F506" s="394"/>
      <c r="G506" s="395"/>
    </row>
    <row r="507" spans="1:7" ht="13.5" thickBot="1" x14ac:dyDescent="0.25">
      <c r="A507" s="746" t="s">
        <v>291</v>
      </c>
      <c r="B507" s="747"/>
      <c r="C507" s="747"/>
      <c r="D507" s="748"/>
      <c r="E507" s="396"/>
      <c r="F507" s="397"/>
      <c r="G507" s="395"/>
    </row>
    <row r="508" spans="1:7" ht="13.5" thickBot="1" x14ac:dyDescent="0.25">
      <c r="A508" s="746" t="s">
        <v>292</v>
      </c>
      <c r="B508" s="747"/>
      <c r="C508" s="747"/>
      <c r="D508" s="748"/>
      <c r="E508" s="393"/>
      <c r="F508" s="394"/>
      <c r="G508" s="395"/>
    </row>
    <row r="509" spans="1:7" ht="13.5" thickBot="1" x14ac:dyDescent="0.25">
      <c r="A509" s="749" t="s">
        <v>293</v>
      </c>
      <c r="B509" s="750"/>
      <c r="C509" s="750"/>
      <c r="D509" s="751"/>
      <c r="E509" s="393"/>
      <c r="F509" s="394"/>
      <c r="G509" s="395"/>
    </row>
    <row r="510" spans="1:7" ht="13.5" thickBot="1" x14ac:dyDescent="0.25">
      <c r="A510" s="749" t="s">
        <v>294</v>
      </c>
      <c r="B510" s="750"/>
      <c r="C510" s="750"/>
      <c r="D510" s="751"/>
      <c r="E510" s="369">
        <f>E511+E519+E522+E525</f>
        <v>26</v>
      </c>
      <c r="F510" s="369">
        <f>SUM(F511+F519+F522+F525)</f>
        <v>9</v>
      </c>
      <c r="G510" s="390"/>
    </row>
    <row r="511" spans="1:7" x14ac:dyDescent="0.2">
      <c r="A511" s="738" t="s">
        <v>295</v>
      </c>
      <c r="B511" s="739"/>
      <c r="C511" s="739"/>
      <c r="D511" s="740"/>
      <c r="E511" s="398">
        <f>SUM(E512:E518)</f>
        <v>0</v>
      </c>
      <c r="F511" s="398">
        <f>SUM(F512:F518)</f>
        <v>0</v>
      </c>
      <c r="G511" s="399"/>
    </row>
    <row r="512" spans="1:7" x14ac:dyDescent="0.2">
      <c r="A512" s="741" t="s">
        <v>296</v>
      </c>
      <c r="B512" s="742"/>
      <c r="C512" s="742"/>
      <c r="D512" s="743"/>
      <c r="E512" s="400"/>
      <c r="F512" s="401"/>
      <c r="G512" s="402"/>
    </row>
    <row r="513" spans="1:7" x14ac:dyDescent="0.2">
      <c r="A513" s="741" t="s">
        <v>297</v>
      </c>
      <c r="B513" s="742"/>
      <c r="C513" s="742"/>
      <c r="D513" s="743"/>
      <c r="E513" s="400"/>
      <c r="F513" s="401"/>
      <c r="G513" s="402"/>
    </row>
    <row r="514" spans="1:7" x14ac:dyDescent="0.2">
      <c r="A514" s="741" t="s">
        <v>298</v>
      </c>
      <c r="B514" s="742"/>
      <c r="C514" s="742"/>
      <c r="D514" s="743"/>
      <c r="E514" s="400"/>
      <c r="F514" s="401"/>
      <c r="G514" s="402"/>
    </row>
    <row r="515" spans="1:7" x14ac:dyDescent="0.2">
      <c r="A515" s="741" t="s">
        <v>299</v>
      </c>
      <c r="B515" s="742"/>
      <c r="C515" s="742"/>
      <c r="D515" s="743"/>
      <c r="E515" s="400"/>
      <c r="F515" s="401"/>
      <c r="G515" s="402"/>
    </row>
    <row r="516" spans="1:7" x14ac:dyDescent="0.2">
      <c r="A516" s="741" t="s">
        <v>300</v>
      </c>
      <c r="B516" s="742"/>
      <c r="C516" s="742"/>
      <c r="D516" s="743"/>
      <c r="E516" s="400"/>
      <c r="F516" s="401"/>
      <c r="G516" s="402"/>
    </row>
    <row r="517" spans="1:7" x14ac:dyDescent="0.2">
      <c r="A517" s="741" t="s">
        <v>301</v>
      </c>
      <c r="B517" s="742"/>
      <c r="C517" s="742"/>
      <c r="D517" s="743"/>
      <c r="E517" s="400"/>
      <c r="F517" s="401"/>
      <c r="G517" s="402"/>
    </row>
    <row r="518" spans="1:7" x14ac:dyDescent="0.2">
      <c r="A518" s="741" t="s">
        <v>256</v>
      </c>
      <c r="B518" s="742"/>
      <c r="C518" s="742"/>
      <c r="D518" s="743"/>
      <c r="E518" s="400"/>
      <c r="F518" s="401"/>
      <c r="G518" s="402"/>
    </row>
    <row r="519" spans="1:7" x14ac:dyDescent="0.2">
      <c r="A519" s="592" t="s">
        <v>302</v>
      </c>
      <c r="B519" s="731"/>
      <c r="C519" s="731"/>
      <c r="D519" s="660"/>
      <c r="E519" s="403">
        <f>SUM(E520:E521)</f>
        <v>0</v>
      </c>
      <c r="F519" s="403">
        <f>SUM(F520:F521)</f>
        <v>0</v>
      </c>
      <c r="G519" s="399"/>
    </row>
    <row r="520" spans="1:7" x14ac:dyDescent="0.2">
      <c r="A520" s="741" t="s">
        <v>303</v>
      </c>
      <c r="B520" s="742"/>
      <c r="C520" s="742"/>
      <c r="D520" s="743"/>
      <c r="E520" s="400"/>
      <c r="F520" s="401"/>
      <c r="G520" s="402"/>
    </row>
    <row r="521" spans="1:7" x14ac:dyDescent="0.2">
      <c r="A521" s="741" t="s">
        <v>304</v>
      </c>
      <c r="B521" s="742"/>
      <c r="C521" s="742"/>
      <c r="D521" s="743"/>
      <c r="E521" s="400"/>
      <c r="F521" s="401"/>
      <c r="G521" s="402"/>
    </row>
    <row r="522" spans="1:7" x14ac:dyDescent="0.2">
      <c r="A522" s="658" t="s">
        <v>305</v>
      </c>
      <c r="B522" s="727"/>
      <c r="C522" s="727"/>
      <c r="D522" s="659"/>
      <c r="E522" s="403">
        <f>SUM(E523:E524)</f>
        <v>0</v>
      </c>
      <c r="F522" s="403">
        <f>SUM(F523:F524)</f>
        <v>0</v>
      </c>
      <c r="G522" s="399"/>
    </row>
    <row r="523" spans="1:7" x14ac:dyDescent="0.2">
      <c r="A523" s="741" t="s">
        <v>306</v>
      </c>
      <c r="B523" s="742"/>
      <c r="C523" s="742"/>
      <c r="D523" s="743"/>
      <c r="E523" s="400"/>
      <c r="F523" s="401"/>
      <c r="G523" s="402"/>
    </row>
    <row r="524" spans="1:7" x14ac:dyDescent="0.2">
      <c r="A524" s="741" t="s">
        <v>307</v>
      </c>
      <c r="B524" s="742"/>
      <c r="C524" s="742"/>
      <c r="D524" s="743"/>
      <c r="E524" s="400"/>
      <c r="F524" s="401"/>
      <c r="G524" s="402"/>
    </row>
    <row r="525" spans="1:7" x14ac:dyDescent="0.2">
      <c r="A525" s="658" t="s">
        <v>308</v>
      </c>
      <c r="B525" s="727"/>
      <c r="C525" s="727"/>
      <c r="D525" s="659"/>
      <c r="E525" s="403">
        <f>SUM(E526:E539)</f>
        <v>26</v>
      </c>
      <c r="F525" s="403">
        <f>SUM(F526:F539)</f>
        <v>9</v>
      </c>
      <c r="G525" s="399"/>
    </row>
    <row r="526" spans="1:7" x14ac:dyDescent="0.2">
      <c r="A526" s="741" t="s">
        <v>309</v>
      </c>
      <c r="B526" s="742"/>
      <c r="C526" s="742"/>
      <c r="D526" s="743"/>
      <c r="E526" s="373"/>
      <c r="F526" s="374"/>
      <c r="G526" s="162"/>
    </row>
    <row r="527" spans="1:7" x14ac:dyDescent="0.2">
      <c r="A527" s="741" t="s">
        <v>310</v>
      </c>
      <c r="B527" s="742"/>
      <c r="C527" s="742"/>
      <c r="D527" s="743"/>
      <c r="E527" s="373"/>
      <c r="F527" s="374"/>
      <c r="G527" s="162"/>
    </row>
    <row r="528" spans="1:7" x14ac:dyDescent="0.2">
      <c r="A528" s="752" t="s">
        <v>311</v>
      </c>
      <c r="B528" s="753"/>
      <c r="C528" s="753"/>
      <c r="D528" s="754"/>
      <c r="E528" s="175"/>
      <c r="F528" s="404"/>
      <c r="G528" s="405"/>
    </row>
    <row r="529" spans="1:9" x14ac:dyDescent="0.2">
      <c r="A529" s="741" t="s">
        <v>312</v>
      </c>
      <c r="B529" s="742"/>
      <c r="C529" s="742"/>
      <c r="D529" s="743"/>
      <c r="E529" s="373"/>
      <c r="F529" s="374"/>
      <c r="G529" s="162"/>
    </row>
    <row r="530" spans="1:9" x14ac:dyDescent="0.2">
      <c r="A530" s="741" t="s">
        <v>313</v>
      </c>
      <c r="B530" s="742"/>
      <c r="C530" s="742"/>
      <c r="D530" s="743"/>
      <c r="E530" s="373"/>
      <c r="F530" s="374"/>
      <c r="G530" s="162"/>
    </row>
    <row r="531" spans="1:9" x14ac:dyDescent="0.2">
      <c r="A531" s="741" t="s">
        <v>314</v>
      </c>
      <c r="B531" s="742"/>
      <c r="C531" s="742"/>
      <c r="D531" s="743"/>
      <c r="E531" s="373"/>
      <c r="F531" s="374"/>
      <c r="G531" s="162"/>
    </row>
    <row r="532" spans="1:9" x14ac:dyDescent="0.2">
      <c r="A532" s="741" t="s">
        <v>315</v>
      </c>
      <c r="B532" s="742"/>
      <c r="C532" s="742"/>
      <c r="D532" s="743"/>
      <c r="E532" s="373"/>
      <c r="F532" s="374"/>
      <c r="G532" s="162"/>
    </row>
    <row r="533" spans="1:9" x14ac:dyDescent="0.2">
      <c r="A533" s="741" t="s">
        <v>316</v>
      </c>
      <c r="B533" s="742"/>
      <c r="C533" s="742"/>
      <c r="D533" s="743"/>
      <c r="E533" s="373"/>
      <c r="F533" s="374"/>
      <c r="G533" s="162"/>
    </row>
    <row r="534" spans="1:9" x14ac:dyDescent="0.2">
      <c r="A534" s="741" t="s">
        <v>317</v>
      </c>
      <c r="B534" s="742"/>
      <c r="C534" s="742"/>
      <c r="D534" s="743"/>
      <c r="E534" s="373"/>
      <c r="F534" s="374"/>
      <c r="G534" s="162"/>
    </row>
    <row r="535" spans="1:9" x14ac:dyDescent="0.2">
      <c r="A535" s="755" t="s">
        <v>318</v>
      </c>
      <c r="B535" s="756"/>
      <c r="C535" s="756"/>
      <c r="D535" s="757"/>
      <c r="E535" s="373"/>
      <c r="F535" s="374"/>
      <c r="G535" s="162"/>
    </row>
    <row r="536" spans="1:9" x14ac:dyDescent="0.2">
      <c r="A536" s="755" t="s">
        <v>319</v>
      </c>
      <c r="B536" s="756"/>
      <c r="C536" s="756"/>
      <c r="D536" s="757"/>
      <c r="E536" s="373"/>
      <c r="F536" s="374"/>
      <c r="G536" s="162"/>
    </row>
    <row r="537" spans="1:9" x14ac:dyDescent="0.2">
      <c r="A537" s="755" t="s">
        <v>320</v>
      </c>
      <c r="B537" s="756"/>
      <c r="C537" s="756"/>
      <c r="D537" s="757"/>
      <c r="E537" s="373"/>
      <c r="F537" s="374"/>
      <c r="G537" s="162"/>
    </row>
    <row r="538" spans="1:9" x14ac:dyDescent="0.2">
      <c r="A538" s="758" t="s">
        <v>321</v>
      </c>
      <c r="B538" s="759"/>
      <c r="C538" s="759"/>
      <c r="D538" s="760"/>
      <c r="E538" s="373"/>
      <c r="F538" s="374"/>
      <c r="G538" s="162"/>
    </row>
    <row r="539" spans="1:9" ht="15.75" customHeight="1" thickBot="1" x14ac:dyDescent="0.25">
      <c r="A539" s="761" t="s">
        <v>322</v>
      </c>
      <c r="B539" s="762"/>
      <c r="C539" s="762"/>
      <c r="D539" s="763"/>
      <c r="E539" s="373">
        <v>26</v>
      </c>
      <c r="F539" s="374">
        <v>9</v>
      </c>
      <c r="G539" s="162"/>
      <c r="I539" s="405"/>
    </row>
    <row r="540" spans="1:9" ht="13.5" thickBot="1" x14ac:dyDescent="0.25">
      <c r="A540" s="764" t="s">
        <v>323</v>
      </c>
      <c r="B540" s="765"/>
      <c r="C540" s="765"/>
      <c r="D540" s="766"/>
      <c r="E540" s="284">
        <f>SUM(E497+E506+E507+E508+E509+E510)</f>
        <v>26</v>
      </c>
      <c r="F540" s="284">
        <f>SUM(F497+F506+F507+F508+F509+F510)</f>
        <v>9</v>
      </c>
      <c r="G540" s="390"/>
    </row>
    <row r="542" spans="1:9" x14ac:dyDescent="0.2">
      <c r="A542" s="769" t="s">
        <v>324</v>
      </c>
      <c r="B542" s="770"/>
      <c r="C542" s="770"/>
      <c r="D542" s="770"/>
    </row>
    <row r="543" spans="1:9" ht="13.5" thickBot="1" x14ac:dyDescent="0.25">
      <c r="A543" s="367"/>
      <c r="B543" s="367"/>
      <c r="C543" s="206"/>
    </row>
    <row r="544" spans="1:9" x14ac:dyDescent="0.2">
      <c r="A544" s="771" t="s">
        <v>325</v>
      </c>
      <c r="B544" s="772"/>
      <c r="C544" s="557" t="s">
        <v>270</v>
      </c>
      <c r="D544" s="557" t="s">
        <v>271</v>
      </c>
    </row>
    <row r="545" spans="1:5" ht="13.5" thickBot="1" x14ac:dyDescent="0.25">
      <c r="A545" s="775"/>
      <c r="B545" s="776"/>
      <c r="C545" s="773"/>
      <c r="D545" s="774"/>
    </row>
    <row r="546" spans="1:5" x14ac:dyDescent="0.2">
      <c r="A546" s="777" t="s">
        <v>326</v>
      </c>
      <c r="B546" s="778"/>
      <c r="C546" s="280">
        <v>69774.11</v>
      </c>
      <c r="D546" s="281">
        <v>59270.1</v>
      </c>
    </row>
    <row r="547" spans="1:5" x14ac:dyDescent="0.2">
      <c r="A547" s="647" t="s">
        <v>327</v>
      </c>
      <c r="B547" s="648"/>
      <c r="C547" s="373"/>
      <c r="D547" s="374"/>
    </row>
    <row r="548" spans="1:5" x14ac:dyDescent="0.2">
      <c r="A548" s="650" t="s">
        <v>328</v>
      </c>
      <c r="B548" s="651"/>
      <c r="C548" s="373">
        <v>224432.02</v>
      </c>
      <c r="D548" s="374">
        <v>256472.53</v>
      </c>
    </row>
    <row r="549" spans="1:5" ht="30.6" customHeight="1" x14ac:dyDescent="0.2">
      <c r="A549" s="693" t="s">
        <v>329</v>
      </c>
      <c r="B549" s="694"/>
      <c r="C549" s="373"/>
      <c r="D549" s="374"/>
    </row>
    <row r="550" spans="1:5" ht="44.1" customHeight="1" x14ac:dyDescent="0.2">
      <c r="A550" s="589" t="s">
        <v>330</v>
      </c>
      <c r="B550" s="649"/>
      <c r="C550" s="373"/>
      <c r="D550" s="374"/>
    </row>
    <row r="551" spans="1:5" ht="27" customHeight="1" x14ac:dyDescent="0.2">
      <c r="A551" s="589" t="s">
        <v>331</v>
      </c>
      <c r="B551" s="649"/>
      <c r="C551" s="373">
        <v>4889.6000000000004</v>
      </c>
      <c r="D551" s="374">
        <v>5001.78</v>
      </c>
    </row>
    <row r="552" spans="1:5" x14ac:dyDescent="0.2">
      <c r="A552" s="767" t="s">
        <v>332</v>
      </c>
      <c r="B552" s="768"/>
      <c r="C552" s="372"/>
      <c r="D552" s="406"/>
      <c r="E552" s="405"/>
    </row>
    <row r="553" spans="1:5" ht="29.1" customHeight="1" x14ac:dyDescent="0.2">
      <c r="A553" s="589" t="s">
        <v>333</v>
      </c>
      <c r="B553" s="649"/>
      <c r="C553" s="373"/>
      <c r="D553" s="374"/>
    </row>
    <row r="554" spans="1:5" ht="35.85" customHeight="1" x14ac:dyDescent="0.2">
      <c r="A554" s="693" t="s">
        <v>334</v>
      </c>
      <c r="B554" s="694"/>
      <c r="C554" s="407"/>
      <c r="D554" s="374"/>
    </row>
    <row r="555" spans="1:5" ht="13.5" thickBot="1" x14ac:dyDescent="0.25">
      <c r="A555" s="794" t="s">
        <v>17</v>
      </c>
      <c r="B555" s="795"/>
      <c r="C555" s="408"/>
      <c r="D555" s="409"/>
    </row>
    <row r="556" spans="1:5" ht="13.5" thickBot="1" x14ac:dyDescent="0.25">
      <c r="A556" s="654" t="s">
        <v>84</v>
      </c>
      <c r="B556" s="655"/>
      <c r="C556" s="284">
        <f>SUM(C546:C555)</f>
        <v>299095.73</v>
      </c>
      <c r="D556" s="284">
        <f>SUM(D546:D555)</f>
        <v>320744.41000000003</v>
      </c>
    </row>
    <row r="559" spans="1:5" x14ac:dyDescent="0.2">
      <c r="A559" s="735" t="s">
        <v>335</v>
      </c>
      <c r="B559" s="735"/>
      <c r="C559" s="735"/>
    </row>
    <row r="560" spans="1:5" ht="8.1" customHeight="1" thickBot="1" x14ac:dyDescent="0.25">
      <c r="A560" s="367"/>
      <c r="B560" s="367"/>
      <c r="C560" s="367"/>
    </row>
    <row r="561" spans="1:6" ht="26.25" thickBot="1" x14ac:dyDescent="0.25">
      <c r="A561" s="796" t="s">
        <v>336</v>
      </c>
      <c r="B561" s="797"/>
      <c r="C561" s="797"/>
      <c r="D561" s="798"/>
      <c r="E561" s="346" t="s">
        <v>270</v>
      </c>
      <c r="F561" s="208" t="s">
        <v>271</v>
      </c>
    </row>
    <row r="562" spans="1:6" ht="13.5" thickBot="1" x14ac:dyDescent="0.25">
      <c r="A562" s="593" t="s">
        <v>337</v>
      </c>
      <c r="B562" s="736"/>
      <c r="C562" s="736"/>
      <c r="D562" s="737"/>
      <c r="E562" s="410">
        <f>E563+E564+E565</f>
        <v>0</v>
      </c>
      <c r="F562" s="410">
        <f>F563+F564+F565</f>
        <v>0</v>
      </c>
    </row>
    <row r="563" spans="1:6" x14ac:dyDescent="0.2">
      <c r="A563" s="779" t="s">
        <v>338</v>
      </c>
      <c r="B563" s="780"/>
      <c r="C563" s="780"/>
      <c r="D563" s="781"/>
      <c r="E563" s="371"/>
      <c r="F563" s="411"/>
    </row>
    <row r="564" spans="1:6" x14ac:dyDescent="0.2">
      <c r="A564" s="782" t="s">
        <v>339</v>
      </c>
      <c r="B564" s="783"/>
      <c r="C564" s="783"/>
      <c r="D564" s="784"/>
      <c r="E564" s="373"/>
      <c r="F564" s="374"/>
    </row>
    <row r="565" spans="1:6" ht="13.5" thickBot="1" x14ac:dyDescent="0.25">
      <c r="A565" s="785" t="s">
        <v>340</v>
      </c>
      <c r="B565" s="786"/>
      <c r="C565" s="786"/>
      <c r="D565" s="787"/>
      <c r="E565" s="377"/>
      <c r="F565" s="378"/>
    </row>
    <row r="566" spans="1:6" ht="13.5" thickBot="1" x14ac:dyDescent="0.25">
      <c r="A566" s="788" t="s">
        <v>341</v>
      </c>
      <c r="B566" s="789"/>
      <c r="C566" s="789"/>
      <c r="D566" s="790"/>
      <c r="E566" s="410">
        <v>0</v>
      </c>
      <c r="F566" s="412">
        <v>0</v>
      </c>
    </row>
    <row r="567" spans="1:6" ht="13.5" thickBot="1" x14ac:dyDescent="0.25">
      <c r="A567" s="791" t="s">
        <v>342</v>
      </c>
      <c r="B567" s="792"/>
      <c r="C567" s="792"/>
      <c r="D567" s="793"/>
      <c r="E567" s="413">
        <f>SUM(E568:E577)</f>
        <v>61352.11</v>
      </c>
      <c r="F567" s="413">
        <f>SUM(F568:F577)</f>
        <v>62577.78</v>
      </c>
    </row>
    <row r="568" spans="1:6" x14ac:dyDescent="0.2">
      <c r="A568" s="802" t="s">
        <v>343</v>
      </c>
      <c r="B568" s="803"/>
      <c r="C568" s="803"/>
      <c r="D568" s="804"/>
      <c r="E568" s="414">
        <v>57319.39</v>
      </c>
      <c r="F568" s="414">
        <v>59270.82</v>
      </c>
    </row>
    <row r="569" spans="1:6" x14ac:dyDescent="0.2">
      <c r="A569" s="728" t="s">
        <v>344</v>
      </c>
      <c r="B569" s="729"/>
      <c r="C569" s="729"/>
      <c r="D569" s="730"/>
      <c r="E569" s="403"/>
      <c r="F569" s="403"/>
    </row>
    <row r="570" spans="1:6" x14ac:dyDescent="0.2">
      <c r="A570" s="728" t="s">
        <v>345</v>
      </c>
      <c r="B570" s="729"/>
      <c r="C570" s="729"/>
      <c r="D570" s="730"/>
      <c r="E570" s="373"/>
      <c r="F570" s="373"/>
    </row>
    <row r="571" spans="1:6" x14ac:dyDescent="0.2">
      <c r="A571" s="728" t="s">
        <v>346</v>
      </c>
      <c r="B571" s="729"/>
      <c r="C571" s="729"/>
      <c r="D571" s="730"/>
      <c r="E571" s="373"/>
      <c r="F571" s="374"/>
    </row>
    <row r="572" spans="1:6" x14ac:dyDescent="0.2">
      <c r="A572" s="728" t="s">
        <v>347</v>
      </c>
      <c r="B572" s="729"/>
      <c r="C572" s="729"/>
      <c r="D572" s="730"/>
      <c r="E572" s="373">
        <v>860</v>
      </c>
      <c r="F572" s="374">
        <v>2195.63</v>
      </c>
    </row>
    <row r="573" spans="1:6" x14ac:dyDescent="0.2">
      <c r="A573" s="728" t="s">
        <v>348</v>
      </c>
      <c r="B573" s="729"/>
      <c r="C573" s="729"/>
      <c r="D573" s="730"/>
      <c r="E573" s="408">
        <v>351.62</v>
      </c>
      <c r="F573" s="409"/>
    </row>
    <row r="574" spans="1:6" x14ac:dyDescent="0.2">
      <c r="A574" s="728" t="s">
        <v>349</v>
      </c>
      <c r="B574" s="729"/>
      <c r="C574" s="729"/>
      <c r="D574" s="730"/>
      <c r="E574" s="408"/>
      <c r="F574" s="409"/>
    </row>
    <row r="575" spans="1:6" ht="31.35" customHeight="1" x14ac:dyDescent="0.2">
      <c r="A575" s="782" t="s">
        <v>350</v>
      </c>
      <c r="B575" s="783"/>
      <c r="C575" s="783"/>
      <c r="D575" s="784"/>
      <c r="E575" s="373"/>
      <c r="F575" s="374"/>
    </row>
    <row r="576" spans="1:6" ht="54.75" customHeight="1" x14ac:dyDescent="0.2">
      <c r="A576" s="782" t="s">
        <v>351</v>
      </c>
      <c r="B576" s="783"/>
      <c r="C576" s="783"/>
      <c r="D576" s="784"/>
      <c r="E576" s="408"/>
      <c r="F576" s="409"/>
    </row>
    <row r="577" spans="1:9" ht="63.75" customHeight="1" thickBot="1" x14ac:dyDescent="0.25">
      <c r="A577" s="785" t="s">
        <v>352</v>
      </c>
      <c r="B577" s="786"/>
      <c r="C577" s="786"/>
      <c r="D577" s="787"/>
      <c r="E577" s="408">
        <v>2821.1</v>
      </c>
      <c r="F577" s="409">
        <v>1111.33</v>
      </c>
    </row>
    <row r="578" spans="1:9" ht="13.5" thickBot="1" x14ac:dyDescent="0.25">
      <c r="A578" s="799" t="s">
        <v>84</v>
      </c>
      <c r="B578" s="800"/>
      <c r="C578" s="800"/>
      <c r="D578" s="801"/>
      <c r="E578" s="254">
        <f>SUM(E562+E566+E567)</f>
        <v>61352.11</v>
      </c>
      <c r="F578" s="254">
        <f>SUM(F562+F566+F567)</f>
        <v>62577.78</v>
      </c>
    </row>
    <row r="579" spans="1:9" ht="18" customHeight="1" x14ac:dyDescent="0.2"/>
    <row r="580" spans="1:9" ht="18" customHeight="1" x14ac:dyDescent="0.2"/>
    <row r="581" spans="1:9" x14ac:dyDescent="0.2">
      <c r="A581" s="769" t="s">
        <v>353</v>
      </c>
      <c r="B581" s="770"/>
      <c r="C581" s="770"/>
      <c r="D581" s="770"/>
    </row>
    <row r="582" spans="1:9" ht="17.850000000000001" customHeight="1" thickBot="1" x14ac:dyDescent="0.25">
      <c r="A582" s="367"/>
      <c r="B582" s="367"/>
      <c r="C582" s="206"/>
      <c r="D582" s="206"/>
    </row>
    <row r="583" spans="1:9" ht="26.25" thickBot="1" x14ac:dyDescent="0.25">
      <c r="A583" s="554" t="s">
        <v>354</v>
      </c>
      <c r="B583" s="555"/>
      <c r="C583" s="555"/>
      <c r="D583" s="556"/>
      <c r="E583" s="346" t="s">
        <v>270</v>
      </c>
      <c r="F583" s="208" t="s">
        <v>271</v>
      </c>
    </row>
    <row r="584" spans="1:9" ht="30.75" customHeight="1" thickBot="1" x14ac:dyDescent="0.25">
      <c r="A584" s="746" t="s">
        <v>355</v>
      </c>
      <c r="B584" s="747"/>
      <c r="C584" s="747"/>
      <c r="D584" s="748"/>
      <c r="E584" s="393"/>
      <c r="F584" s="393"/>
    </row>
    <row r="585" spans="1:9" ht="13.5" thickBot="1" x14ac:dyDescent="0.25">
      <c r="A585" s="593" t="s">
        <v>356</v>
      </c>
      <c r="B585" s="736"/>
      <c r="C585" s="736"/>
      <c r="D585" s="737"/>
      <c r="E585" s="369">
        <f>SUM(E586+E587+E591)</f>
        <v>387.81</v>
      </c>
      <c r="F585" s="369">
        <f>SUM(F586+F587+F591)</f>
        <v>1328</v>
      </c>
    </row>
    <row r="586" spans="1:9" x14ac:dyDescent="0.2">
      <c r="A586" s="809" t="s">
        <v>357</v>
      </c>
      <c r="B586" s="810"/>
      <c r="C586" s="810"/>
      <c r="D586" s="811"/>
      <c r="E586" s="279"/>
      <c r="F586" s="279"/>
    </row>
    <row r="587" spans="1:9" x14ac:dyDescent="0.2">
      <c r="A587" s="579" t="s">
        <v>358</v>
      </c>
      <c r="B587" s="812"/>
      <c r="C587" s="812"/>
      <c r="D587" s="813"/>
      <c r="E587" s="415">
        <f>SUM(E588:E590)</f>
        <v>235.71</v>
      </c>
      <c r="F587" s="415">
        <f>SUM(F588:F590)</f>
        <v>363.16</v>
      </c>
    </row>
    <row r="588" spans="1:9" ht="27.75" customHeight="1" x14ac:dyDescent="0.2">
      <c r="A588" s="782" t="s">
        <v>359</v>
      </c>
      <c r="B588" s="783"/>
      <c r="C588" s="783"/>
      <c r="D588" s="784"/>
      <c r="E588" s="403"/>
      <c r="F588" s="403"/>
    </row>
    <row r="589" spans="1:9" x14ac:dyDescent="0.2">
      <c r="A589" s="782" t="s">
        <v>360</v>
      </c>
      <c r="B589" s="783"/>
      <c r="C589" s="783"/>
      <c r="D589" s="784"/>
      <c r="E589" s="403"/>
      <c r="F589" s="403"/>
    </row>
    <row r="590" spans="1:9" x14ac:dyDescent="0.2">
      <c r="A590" s="782" t="s">
        <v>361</v>
      </c>
      <c r="B590" s="783"/>
      <c r="C590" s="783"/>
      <c r="D590" s="784"/>
      <c r="E590" s="373">
        <v>235.71</v>
      </c>
      <c r="F590" s="373">
        <v>363.16</v>
      </c>
    </row>
    <row r="591" spans="1:9" x14ac:dyDescent="0.2">
      <c r="A591" s="673" t="s">
        <v>362</v>
      </c>
      <c r="B591" s="805"/>
      <c r="C591" s="805"/>
      <c r="D591" s="674"/>
      <c r="E591" s="415">
        <f>SUM(E593:E596)</f>
        <v>152.1</v>
      </c>
      <c r="F591" s="415">
        <f>SUM(F593:F596)</f>
        <v>964.84</v>
      </c>
    </row>
    <row r="592" spans="1:9" x14ac:dyDescent="0.2">
      <c r="A592" s="782" t="s">
        <v>363</v>
      </c>
      <c r="B592" s="783"/>
      <c r="C592" s="783"/>
      <c r="D592" s="784"/>
      <c r="E592" s="415"/>
      <c r="F592" s="415"/>
      <c r="G592" s="274"/>
      <c r="H592" s="274"/>
      <c r="I592" s="416"/>
    </row>
    <row r="593" spans="1:6" x14ac:dyDescent="0.2">
      <c r="A593" s="592" t="s">
        <v>364</v>
      </c>
      <c r="B593" s="731"/>
      <c r="C593" s="731"/>
      <c r="D593" s="660"/>
      <c r="E593" s="373"/>
      <c r="F593" s="373"/>
    </row>
    <row r="594" spans="1:6" x14ac:dyDescent="0.2">
      <c r="A594" s="806" t="s">
        <v>365</v>
      </c>
      <c r="B594" s="807"/>
      <c r="C594" s="807"/>
      <c r="D594" s="808"/>
      <c r="E594" s="373"/>
      <c r="F594" s="373"/>
    </row>
    <row r="595" spans="1:6" x14ac:dyDescent="0.2">
      <c r="A595" s="806" t="s">
        <v>366</v>
      </c>
      <c r="B595" s="807"/>
      <c r="C595" s="807"/>
      <c r="D595" s="808"/>
      <c r="E595" s="373"/>
      <c r="F595" s="373"/>
    </row>
    <row r="596" spans="1:6" ht="55.35" customHeight="1" thickBot="1" x14ac:dyDescent="0.25">
      <c r="A596" s="785" t="s">
        <v>367</v>
      </c>
      <c r="B596" s="786"/>
      <c r="C596" s="786"/>
      <c r="D596" s="787"/>
      <c r="E596" s="377">
        <v>152.1</v>
      </c>
      <c r="F596" s="377">
        <v>964.84</v>
      </c>
    </row>
    <row r="597" spans="1:6" ht="13.5" thickBot="1" x14ac:dyDescent="0.25">
      <c r="A597" s="799" t="s">
        <v>368</v>
      </c>
      <c r="B597" s="800"/>
      <c r="C597" s="800"/>
      <c r="D597" s="801"/>
      <c r="E597" s="254">
        <f>SUM(E584+E585)</f>
        <v>387.81</v>
      </c>
      <c r="F597" s="254">
        <f>SUM(F584+F585)</f>
        <v>1328</v>
      </c>
    </row>
    <row r="600" spans="1:6" x14ac:dyDescent="0.2">
      <c r="A600" s="417" t="s">
        <v>369</v>
      </c>
      <c r="B600" s="418"/>
      <c r="C600" s="418"/>
      <c r="D600" s="419"/>
      <c r="E600" s="419"/>
      <c r="F600" s="419"/>
    </row>
    <row r="601" spans="1:6" ht="13.5" thickBot="1" x14ac:dyDescent="0.25">
      <c r="A601" s="32"/>
      <c r="B601" s="32"/>
      <c r="C601" s="32"/>
    </row>
    <row r="602" spans="1:6" ht="26.25" thickBot="1" x14ac:dyDescent="0.25">
      <c r="A602" s="820"/>
      <c r="B602" s="821"/>
      <c r="C602" s="821"/>
      <c r="D602" s="822"/>
      <c r="E602" s="346" t="s">
        <v>270</v>
      </c>
      <c r="F602" s="208" t="s">
        <v>271</v>
      </c>
    </row>
    <row r="603" spans="1:6" ht="13.5" thickBot="1" x14ac:dyDescent="0.25">
      <c r="A603" s="823" t="s">
        <v>370</v>
      </c>
      <c r="B603" s="824"/>
      <c r="C603" s="824"/>
      <c r="D603" s="825"/>
      <c r="E603" s="369"/>
      <c r="F603" s="369"/>
    </row>
    <row r="604" spans="1:6" ht="13.5" thickBot="1" x14ac:dyDescent="0.25">
      <c r="A604" s="788" t="s">
        <v>371</v>
      </c>
      <c r="B604" s="789"/>
      <c r="C604" s="789"/>
      <c r="D604" s="790"/>
      <c r="E604" s="369">
        <f>SUM(E605:E606)</f>
        <v>122.91</v>
      </c>
      <c r="F604" s="369">
        <f>SUM(F605:F606)</f>
        <v>1069.6300000000001</v>
      </c>
    </row>
    <row r="605" spans="1:6" ht="26.85" customHeight="1" x14ac:dyDescent="0.2">
      <c r="A605" s="779" t="s">
        <v>372</v>
      </c>
      <c r="B605" s="780"/>
      <c r="C605" s="780"/>
      <c r="D605" s="781"/>
      <c r="E605" s="280">
        <v>108.35</v>
      </c>
      <c r="F605" s="281">
        <v>1.89</v>
      </c>
    </row>
    <row r="606" spans="1:6" ht="16.350000000000001" customHeight="1" thickBot="1" x14ac:dyDescent="0.25">
      <c r="A606" s="814" t="s">
        <v>373</v>
      </c>
      <c r="B606" s="815"/>
      <c r="C606" s="815"/>
      <c r="D606" s="816"/>
      <c r="E606" s="408">
        <v>14.56</v>
      </c>
      <c r="F606" s="409">
        <v>1067.74</v>
      </c>
    </row>
    <row r="607" spans="1:6" ht="13.5" thickBot="1" x14ac:dyDescent="0.25">
      <c r="A607" s="788" t="s">
        <v>374</v>
      </c>
      <c r="B607" s="789"/>
      <c r="C607" s="789"/>
      <c r="D607" s="790"/>
      <c r="E607" s="369">
        <f>SUM(E608:E614)</f>
        <v>0</v>
      </c>
      <c r="F607" s="369">
        <f>SUM(F608:F614)</f>
        <v>0</v>
      </c>
    </row>
    <row r="608" spans="1:6" x14ac:dyDescent="0.2">
      <c r="A608" s="802" t="s">
        <v>375</v>
      </c>
      <c r="B608" s="803"/>
      <c r="C608" s="803"/>
      <c r="D608" s="804"/>
      <c r="E608" s="420"/>
      <c r="F608" s="421"/>
    </row>
    <row r="609" spans="1:6" x14ac:dyDescent="0.2">
      <c r="A609" s="817" t="s">
        <v>376</v>
      </c>
      <c r="B609" s="818"/>
      <c r="C609" s="818"/>
      <c r="D609" s="819"/>
      <c r="E609" s="280"/>
      <c r="F609" s="281"/>
    </row>
    <row r="610" spans="1:6" x14ac:dyDescent="0.2">
      <c r="A610" s="728" t="s">
        <v>377</v>
      </c>
      <c r="B610" s="729"/>
      <c r="C610" s="729"/>
      <c r="D610" s="730"/>
      <c r="E610" s="280"/>
      <c r="F610" s="281"/>
    </row>
    <row r="611" spans="1:6" x14ac:dyDescent="0.2">
      <c r="A611" s="782" t="s">
        <v>378</v>
      </c>
      <c r="B611" s="783"/>
      <c r="C611" s="783"/>
      <c r="D611" s="784"/>
      <c r="E611" s="373"/>
      <c r="F611" s="374"/>
    </row>
    <row r="612" spans="1:6" x14ac:dyDescent="0.2">
      <c r="A612" s="782" t="s">
        <v>379</v>
      </c>
      <c r="B612" s="783"/>
      <c r="C612" s="783"/>
      <c r="D612" s="784"/>
      <c r="E612" s="408"/>
      <c r="F612" s="409"/>
    </row>
    <row r="613" spans="1:6" x14ac:dyDescent="0.2">
      <c r="A613" s="782" t="s">
        <v>380</v>
      </c>
      <c r="B613" s="783"/>
      <c r="C613" s="783"/>
      <c r="D613" s="784"/>
      <c r="E613" s="408"/>
      <c r="F613" s="409"/>
    </row>
    <row r="614" spans="1:6" ht="13.5" thickBot="1" x14ac:dyDescent="0.25">
      <c r="A614" s="826" t="s">
        <v>138</v>
      </c>
      <c r="B614" s="827"/>
      <c r="C614" s="827"/>
      <c r="D614" s="828"/>
      <c r="E614" s="408"/>
      <c r="F614" s="409"/>
    </row>
    <row r="615" spans="1:6" ht="13.5" thickBot="1" x14ac:dyDescent="0.25">
      <c r="A615" s="799" t="s">
        <v>84</v>
      </c>
      <c r="B615" s="800"/>
      <c r="C615" s="800"/>
      <c r="D615" s="801"/>
      <c r="E615" s="254">
        <f>E603+E604+E607</f>
        <v>122.91</v>
      </c>
      <c r="F615" s="254">
        <f>F603+F604+F607</f>
        <v>1069.6300000000001</v>
      </c>
    </row>
    <row r="618" spans="1:6" x14ac:dyDescent="0.2">
      <c r="A618" s="735" t="s">
        <v>381</v>
      </c>
      <c r="B618" s="735"/>
      <c r="C618" s="735"/>
    </row>
    <row r="619" spans="1:6" ht="13.5" thickBot="1" x14ac:dyDescent="0.25">
      <c r="A619" s="184"/>
      <c r="B619" s="184"/>
      <c r="C619" s="184"/>
    </row>
    <row r="620" spans="1:6" ht="26.25" thickBot="1" x14ac:dyDescent="0.25">
      <c r="A620" s="554"/>
      <c r="B620" s="555"/>
      <c r="C620" s="555"/>
      <c r="D620" s="556"/>
      <c r="E620" s="346" t="s">
        <v>270</v>
      </c>
      <c r="F620" s="208" t="s">
        <v>271</v>
      </c>
    </row>
    <row r="621" spans="1:6" ht="13.5" thickBot="1" x14ac:dyDescent="0.25">
      <c r="A621" s="593" t="s">
        <v>371</v>
      </c>
      <c r="B621" s="736"/>
      <c r="C621" s="736"/>
      <c r="D621" s="737"/>
      <c r="E621" s="369">
        <f>E622+E623</f>
        <v>0</v>
      </c>
      <c r="F621" s="369">
        <f>F622+F623</f>
        <v>0</v>
      </c>
    </row>
    <row r="622" spans="1:6" x14ac:dyDescent="0.2">
      <c r="A622" s="802" t="s">
        <v>382</v>
      </c>
      <c r="B622" s="803"/>
      <c r="C622" s="803"/>
      <c r="D622" s="804"/>
      <c r="E622" s="371"/>
      <c r="F622" s="411"/>
    </row>
    <row r="623" spans="1:6" ht="13.5" thickBot="1" x14ac:dyDescent="0.25">
      <c r="A623" s="817" t="s">
        <v>383</v>
      </c>
      <c r="B623" s="818"/>
      <c r="C623" s="818"/>
      <c r="D623" s="819"/>
      <c r="E623" s="377"/>
      <c r="F623" s="378"/>
    </row>
    <row r="624" spans="1:6" ht="13.5" thickBot="1" x14ac:dyDescent="0.25">
      <c r="A624" s="593" t="s">
        <v>384</v>
      </c>
      <c r="B624" s="736"/>
      <c r="C624" s="736"/>
      <c r="D624" s="737"/>
      <c r="E624" s="369">
        <f>SUM(E625:E630)</f>
        <v>0.18</v>
      </c>
      <c r="F624" s="369">
        <f>SUM(F625:F630)</f>
        <v>8.2200000000000006</v>
      </c>
    </row>
    <row r="625" spans="1:6" x14ac:dyDescent="0.2">
      <c r="A625" s="728" t="s">
        <v>385</v>
      </c>
      <c r="B625" s="729"/>
      <c r="C625" s="729"/>
      <c r="D625" s="730"/>
      <c r="E625" s="373"/>
      <c r="F625" s="373"/>
    </row>
    <row r="626" spans="1:6" x14ac:dyDescent="0.2">
      <c r="A626" s="782" t="s">
        <v>386</v>
      </c>
      <c r="B626" s="783"/>
      <c r="C626" s="783"/>
      <c r="D626" s="784"/>
      <c r="E626" s="373"/>
      <c r="F626" s="373"/>
    </row>
    <row r="627" spans="1:6" x14ac:dyDescent="0.2">
      <c r="A627" s="782" t="s">
        <v>387</v>
      </c>
      <c r="B627" s="783"/>
      <c r="C627" s="783"/>
      <c r="D627" s="784"/>
      <c r="E627" s="408">
        <v>0.18</v>
      </c>
      <c r="F627" s="408">
        <v>8.2200000000000006</v>
      </c>
    </row>
    <row r="628" spans="1:6" x14ac:dyDescent="0.2">
      <c r="A628" s="782" t="s">
        <v>388</v>
      </c>
      <c r="B628" s="783"/>
      <c r="C628" s="783"/>
      <c r="D628" s="784"/>
      <c r="E628" s="408"/>
      <c r="F628" s="408"/>
    </row>
    <row r="629" spans="1:6" x14ac:dyDescent="0.2">
      <c r="A629" s="782" t="s">
        <v>389</v>
      </c>
      <c r="B629" s="783"/>
      <c r="C629" s="783"/>
      <c r="D629" s="784"/>
      <c r="E629" s="408"/>
      <c r="F629" s="408"/>
    </row>
    <row r="630" spans="1:6" ht="13.5" thickBot="1" x14ac:dyDescent="0.25">
      <c r="A630" s="838" t="s">
        <v>138</v>
      </c>
      <c r="B630" s="839"/>
      <c r="C630" s="839"/>
      <c r="D630" s="840"/>
      <c r="E630" s="408"/>
      <c r="F630" s="408"/>
    </row>
    <row r="631" spans="1:6" ht="13.5" thickBot="1" x14ac:dyDescent="0.25">
      <c r="A631" s="799" t="s">
        <v>84</v>
      </c>
      <c r="B631" s="800"/>
      <c r="C631" s="800"/>
      <c r="D631" s="801"/>
      <c r="E631" s="254">
        <f>SUM(E621+E624)</f>
        <v>0.18</v>
      </c>
      <c r="F631" s="254">
        <f>SUM(F621+F624)</f>
        <v>8.2200000000000006</v>
      </c>
    </row>
    <row r="638" spans="1:6" x14ac:dyDescent="0.2">
      <c r="A638" s="829" t="s">
        <v>390</v>
      </c>
      <c r="B638" s="829"/>
      <c r="C638" s="829"/>
      <c r="D638" s="829"/>
      <c r="E638" s="829"/>
      <c r="F638" s="829"/>
    </row>
    <row r="639" spans="1:6" ht="13.5" thickBot="1" x14ac:dyDescent="0.25">
      <c r="A639" s="422"/>
    </row>
    <row r="640" spans="1:6" ht="13.5" thickBot="1" x14ac:dyDescent="0.25">
      <c r="A640" s="830" t="s">
        <v>391</v>
      </c>
      <c r="B640" s="831"/>
      <c r="C640" s="833" t="s">
        <v>108</v>
      </c>
      <c r="D640" s="834"/>
      <c r="E640" s="834"/>
      <c r="F640" s="835"/>
    </row>
    <row r="641" spans="1:6" ht="13.5" thickBot="1" x14ac:dyDescent="0.25">
      <c r="A641" s="714"/>
      <c r="B641" s="832"/>
      <c r="C641" s="423" t="s">
        <v>392</v>
      </c>
      <c r="D641" s="424" t="s">
        <v>393</v>
      </c>
      <c r="E641" s="425" t="s">
        <v>272</v>
      </c>
      <c r="F641" s="424" t="s">
        <v>275</v>
      </c>
    </row>
    <row r="642" spans="1:6" ht="13.5" thickBot="1" x14ac:dyDescent="0.25">
      <c r="A642" s="836" t="s">
        <v>394</v>
      </c>
      <c r="B642" s="837"/>
      <c r="C642" s="453">
        <f>SUM(C643:C672)</f>
        <v>0</v>
      </c>
      <c r="D642" s="453">
        <f>SUM(D643:D672)</f>
        <v>886.46</v>
      </c>
      <c r="E642" s="453">
        <f>SUM(E643:E672)</f>
        <v>0</v>
      </c>
      <c r="F642" s="453">
        <f>SUM(F643:F672)</f>
        <v>6812.97</v>
      </c>
    </row>
    <row r="643" spans="1:6" s="452" customFormat="1" x14ac:dyDescent="0.2">
      <c r="A643" s="461" t="s">
        <v>422</v>
      </c>
      <c r="B643" s="462"/>
      <c r="C643" s="453"/>
      <c r="D643" s="167"/>
      <c r="E643" s="454"/>
      <c r="F643" s="175"/>
    </row>
    <row r="644" spans="1:6" s="452" customFormat="1" x14ac:dyDescent="0.2">
      <c r="A644" s="461" t="s">
        <v>423</v>
      </c>
      <c r="B644" s="462"/>
      <c r="C644" s="453"/>
      <c r="D644" s="175"/>
      <c r="E644" s="454"/>
      <c r="F644" s="175"/>
    </row>
    <row r="645" spans="1:6" s="452" customFormat="1" x14ac:dyDescent="0.2">
      <c r="A645" s="461" t="s">
        <v>424</v>
      </c>
      <c r="B645" s="462"/>
      <c r="C645" s="453"/>
      <c r="D645" s="175"/>
      <c r="E645" s="454"/>
      <c r="F645" s="175"/>
    </row>
    <row r="646" spans="1:6" s="452" customFormat="1" x14ac:dyDescent="0.2">
      <c r="A646" s="461" t="s">
        <v>425</v>
      </c>
      <c r="B646" s="462"/>
      <c r="C646" s="453"/>
      <c r="D646" s="175"/>
      <c r="E646" s="454"/>
      <c r="F646" s="175"/>
    </row>
    <row r="647" spans="1:6" s="452" customFormat="1" x14ac:dyDescent="0.2">
      <c r="A647" s="841" t="s">
        <v>449</v>
      </c>
      <c r="B647" s="842"/>
      <c r="C647" s="453"/>
      <c r="D647" s="175"/>
      <c r="E647" s="454"/>
      <c r="F647" s="175"/>
    </row>
    <row r="648" spans="1:6" s="452" customFormat="1" x14ac:dyDescent="0.2">
      <c r="A648" s="461" t="s">
        <v>426</v>
      </c>
      <c r="B648" s="462"/>
      <c r="C648" s="453"/>
      <c r="D648" s="175"/>
      <c r="E648" s="454"/>
      <c r="F648" s="175"/>
    </row>
    <row r="649" spans="1:6" s="452" customFormat="1" x14ac:dyDescent="0.2">
      <c r="A649" s="461" t="s">
        <v>427</v>
      </c>
      <c r="B649" s="462"/>
      <c r="C649" s="453"/>
      <c r="D649" s="175"/>
      <c r="E649" s="454"/>
      <c r="F649" s="175"/>
    </row>
    <row r="650" spans="1:6" s="452" customFormat="1" x14ac:dyDescent="0.2">
      <c r="A650" s="461" t="s">
        <v>428</v>
      </c>
      <c r="B650" s="462"/>
      <c r="C650" s="453"/>
      <c r="D650" s="175"/>
      <c r="E650" s="454"/>
      <c r="F650" s="175"/>
    </row>
    <row r="651" spans="1:6" s="452" customFormat="1" x14ac:dyDescent="0.2">
      <c r="A651" s="461" t="s">
        <v>429</v>
      </c>
      <c r="B651" s="462"/>
      <c r="C651" s="453"/>
      <c r="D651" s="175"/>
      <c r="E651" s="454"/>
      <c r="F651" s="175"/>
    </row>
    <row r="652" spans="1:6" s="452" customFormat="1" x14ac:dyDescent="0.2">
      <c r="A652" s="461" t="s">
        <v>430</v>
      </c>
      <c r="B652" s="462"/>
      <c r="C652" s="453"/>
      <c r="D652" s="175"/>
      <c r="E652" s="454"/>
      <c r="F652" s="175"/>
    </row>
    <row r="653" spans="1:6" s="452" customFormat="1" x14ac:dyDescent="0.2">
      <c r="A653" s="461" t="s">
        <v>431</v>
      </c>
      <c r="B653" s="462"/>
      <c r="C653" s="453"/>
      <c r="D653" s="175"/>
      <c r="E653" s="454"/>
      <c r="F653" s="175"/>
    </row>
    <row r="654" spans="1:6" s="452" customFormat="1" x14ac:dyDescent="0.2">
      <c r="A654" s="461" t="s">
        <v>432</v>
      </c>
      <c r="B654" s="462"/>
      <c r="C654" s="453"/>
      <c r="D654" s="175"/>
      <c r="E654" s="454"/>
      <c r="F654" s="175"/>
    </row>
    <row r="655" spans="1:6" s="452" customFormat="1" x14ac:dyDescent="0.2">
      <c r="A655" s="461" t="s">
        <v>433</v>
      </c>
      <c r="B655" s="462"/>
      <c r="C655" s="453"/>
      <c r="D655" s="175"/>
      <c r="E655" s="454"/>
      <c r="F655" s="175"/>
    </row>
    <row r="656" spans="1:6" s="452" customFormat="1" x14ac:dyDescent="0.2">
      <c r="A656" s="461" t="s">
        <v>421</v>
      </c>
      <c r="B656" s="462"/>
      <c r="C656" s="453"/>
      <c r="D656" s="175">
        <v>886.46</v>
      </c>
      <c r="E656" s="454"/>
      <c r="F656" s="175">
        <v>6812.97</v>
      </c>
    </row>
    <row r="657" spans="1:6" s="452" customFormat="1" x14ac:dyDescent="0.2">
      <c r="A657" s="461" t="s">
        <v>434</v>
      </c>
      <c r="B657" s="462"/>
      <c r="C657" s="453"/>
      <c r="D657" s="175"/>
      <c r="E657" s="454"/>
      <c r="F657" s="175"/>
    </row>
    <row r="658" spans="1:6" s="452" customFormat="1" x14ac:dyDescent="0.2">
      <c r="A658" s="461" t="s">
        <v>435</v>
      </c>
      <c r="B658" s="462"/>
      <c r="C658" s="453"/>
      <c r="D658" s="175"/>
      <c r="E658" s="454"/>
      <c r="F658" s="175"/>
    </row>
    <row r="659" spans="1:6" s="452" customFormat="1" x14ac:dyDescent="0.2">
      <c r="A659" s="461" t="s">
        <v>436</v>
      </c>
      <c r="B659" s="462"/>
      <c r="C659" s="453"/>
      <c r="D659" s="175"/>
      <c r="E659" s="454"/>
      <c r="F659" s="175"/>
    </row>
    <row r="660" spans="1:6" s="452" customFormat="1" x14ac:dyDescent="0.2">
      <c r="A660" s="461" t="s">
        <v>437</v>
      </c>
      <c r="B660" s="462"/>
      <c r="C660" s="453"/>
      <c r="D660" s="175"/>
      <c r="E660" s="454"/>
      <c r="F660" s="175"/>
    </row>
    <row r="661" spans="1:6" s="452" customFormat="1" x14ac:dyDescent="0.2">
      <c r="A661" s="461" t="s">
        <v>438</v>
      </c>
      <c r="B661" s="462"/>
      <c r="C661" s="453"/>
      <c r="D661" s="175"/>
      <c r="E661" s="454"/>
      <c r="F661" s="175"/>
    </row>
    <row r="662" spans="1:6" s="452" customFormat="1" x14ac:dyDescent="0.2">
      <c r="A662" s="461" t="s">
        <v>439</v>
      </c>
      <c r="B662" s="462"/>
      <c r="C662" s="453"/>
      <c r="D662" s="175"/>
      <c r="E662" s="454"/>
      <c r="F662" s="175"/>
    </row>
    <row r="663" spans="1:6" s="452" customFormat="1" x14ac:dyDescent="0.2">
      <c r="A663" s="461" t="s">
        <v>440</v>
      </c>
      <c r="B663" s="462"/>
      <c r="C663" s="453"/>
      <c r="D663" s="175"/>
      <c r="E663" s="454"/>
      <c r="F663" s="175"/>
    </row>
    <row r="664" spans="1:6" s="452" customFormat="1" x14ac:dyDescent="0.2">
      <c r="A664" s="461" t="s">
        <v>441</v>
      </c>
      <c r="B664" s="462"/>
      <c r="C664" s="453"/>
      <c r="D664" s="175"/>
      <c r="E664" s="454"/>
      <c r="F664" s="175"/>
    </row>
    <row r="665" spans="1:6" s="452" customFormat="1" x14ac:dyDescent="0.2">
      <c r="A665" s="461" t="s">
        <v>442</v>
      </c>
      <c r="B665" s="462"/>
      <c r="C665" s="453"/>
      <c r="D665" s="175"/>
      <c r="E665" s="454"/>
      <c r="F665" s="175"/>
    </row>
    <row r="666" spans="1:6" s="452" customFormat="1" x14ac:dyDescent="0.2">
      <c r="A666" s="461" t="s">
        <v>443</v>
      </c>
      <c r="B666" s="462"/>
      <c r="C666" s="453"/>
      <c r="D666" s="175"/>
      <c r="E666" s="454"/>
      <c r="F666" s="175"/>
    </row>
    <row r="667" spans="1:6" s="452" customFormat="1" x14ac:dyDescent="0.2">
      <c r="A667" s="461" t="s">
        <v>444</v>
      </c>
      <c r="B667" s="462"/>
      <c r="C667" s="453"/>
      <c r="D667" s="175"/>
      <c r="E667" s="454"/>
      <c r="F667" s="175"/>
    </row>
    <row r="668" spans="1:6" s="452" customFormat="1" x14ac:dyDescent="0.2">
      <c r="A668" s="463" t="s">
        <v>450</v>
      </c>
      <c r="B668" s="464"/>
      <c r="C668" s="453"/>
      <c r="D668" s="175"/>
      <c r="E668" s="454"/>
      <c r="F668" s="175"/>
    </row>
    <row r="669" spans="1:6" s="452" customFormat="1" x14ac:dyDescent="0.2">
      <c r="A669" s="461" t="s">
        <v>445</v>
      </c>
      <c r="B669" s="462"/>
      <c r="C669" s="453"/>
      <c r="D669" s="175"/>
      <c r="E669" s="454"/>
      <c r="F669" s="175"/>
    </row>
    <row r="670" spans="1:6" s="452" customFormat="1" x14ac:dyDescent="0.2">
      <c r="A670" s="461" t="s">
        <v>446</v>
      </c>
      <c r="B670" s="462"/>
      <c r="C670" s="453"/>
      <c r="D670" s="175"/>
      <c r="E670" s="454"/>
      <c r="F670" s="175"/>
    </row>
    <row r="671" spans="1:6" s="452" customFormat="1" x14ac:dyDescent="0.2">
      <c r="A671" s="461" t="s">
        <v>447</v>
      </c>
      <c r="B671" s="462"/>
      <c r="C671" s="453"/>
      <c r="D671" s="175"/>
      <c r="E671" s="454"/>
      <c r="F671" s="175"/>
    </row>
    <row r="672" spans="1:6" s="452" customFormat="1" ht="13.5" thickBot="1" x14ac:dyDescent="0.25">
      <c r="A672" s="461" t="s">
        <v>448</v>
      </c>
      <c r="B672" s="462"/>
      <c r="C672" s="453"/>
      <c r="D672" s="451"/>
      <c r="E672" s="454"/>
      <c r="F672" s="175"/>
    </row>
    <row r="673" spans="1:6" x14ac:dyDescent="0.2">
      <c r="A673" s="849" t="s">
        <v>395</v>
      </c>
      <c r="B673" s="464"/>
      <c r="C673" s="426"/>
      <c r="D673" s="455"/>
      <c r="E673" s="427"/>
      <c r="F673" s="175"/>
    </row>
    <row r="674" spans="1:6" ht="13.5" thickBot="1" x14ac:dyDescent="0.25">
      <c r="A674" s="850" t="s">
        <v>396</v>
      </c>
      <c r="B674" s="615"/>
      <c r="C674" s="428"/>
      <c r="D674" s="429"/>
      <c r="E674" s="430"/>
      <c r="F674" s="429">
        <v>8530</v>
      </c>
    </row>
    <row r="675" spans="1:6" ht="13.5" thickBot="1" x14ac:dyDescent="0.25">
      <c r="A675" s="851" t="s">
        <v>139</v>
      </c>
      <c r="B675" s="852"/>
      <c r="C675" s="254">
        <f>C642+C673+C674</f>
        <v>0</v>
      </c>
      <c r="D675" s="254">
        <f>D642+D673+D674</f>
        <v>886.46</v>
      </c>
      <c r="E675" s="254">
        <f>E642+E673+E674</f>
        <v>0</v>
      </c>
      <c r="F675" s="254">
        <f>F642+F673+F674</f>
        <v>15342.970000000001</v>
      </c>
    </row>
    <row r="678" spans="1:6" ht="30.6" customHeight="1" x14ac:dyDescent="0.2">
      <c r="A678" s="711" t="s">
        <v>397</v>
      </c>
      <c r="B678" s="711"/>
      <c r="C678" s="711"/>
      <c r="D678" s="711"/>
      <c r="E678" s="853"/>
      <c r="F678" s="853"/>
    </row>
    <row r="680" spans="1:6" x14ac:dyDescent="0.2">
      <c r="A680" s="829" t="s">
        <v>398</v>
      </c>
      <c r="B680" s="829"/>
      <c r="C680" s="829"/>
      <c r="D680" s="829"/>
    </row>
    <row r="681" spans="1:6" ht="13.5" thickBot="1" x14ac:dyDescent="0.25"/>
    <row r="682" spans="1:6" ht="51.75" thickBot="1" x14ac:dyDescent="0.25">
      <c r="A682" s="621" t="s">
        <v>32</v>
      </c>
      <c r="B682" s="622"/>
      <c r="C682" s="227" t="s">
        <v>399</v>
      </c>
      <c r="D682" s="227" t="s">
        <v>400</v>
      </c>
    </row>
    <row r="683" spans="1:6" ht="13.5" thickBot="1" x14ac:dyDescent="0.25">
      <c r="A683" s="843" t="s">
        <v>401</v>
      </c>
      <c r="B683" s="844"/>
      <c r="C683" s="431">
        <v>64</v>
      </c>
      <c r="D683" s="432">
        <v>60</v>
      </c>
    </row>
    <row r="686" spans="1:6" x14ac:dyDescent="0.2">
      <c r="A686" s="345" t="s">
        <v>402</v>
      </c>
      <c r="B686" s="10"/>
      <c r="C686" s="10"/>
      <c r="D686" s="10"/>
      <c r="E686" s="10"/>
    </row>
    <row r="687" spans="1:6" ht="13.5" thickBot="1" x14ac:dyDescent="0.25">
      <c r="B687" s="433"/>
      <c r="C687" s="433"/>
    </row>
    <row r="688" spans="1:6" ht="51.75" thickBot="1" x14ac:dyDescent="0.25">
      <c r="A688" s="423" t="s">
        <v>403</v>
      </c>
      <c r="B688" s="424" t="s">
        <v>404</v>
      </c>
      <c r="C688" s="424" t="s">
        <v>154</v>
      </c>
      <c r="D688" s="127" t="s">
        <v>405</v>
      </c>
      <c r="E688" s="126" t="s">
        <v>406</v>
      </c>
    </row>
    <row r="689" spans="1:5" x14ac:dyDescent="0.2">
      <c r="A689" s="434" t="s">
        <v>81</v>
      </c>
      <c r="B689" s="171"/>
      <c r="C689" s="171"/>
      <c r="D689" s="435"/>
      <c r="E689" s="171"/>
    </row>
    <row r="690" spans="1:5" x14ac:dyDescent="0.2">
      <c r="A690" s="436" t="s">
        <v>82</v>
      </c>
      <c r="B690" s="144"/>
      <c r="C690" s="144"/>
      <c r="D690" s="143"/>
      <c r="E690" s="144"/>
    </row>
    <row r="691" spans="1:5" x14ac:dyDescent="0.2">
      <c r="A691" s="436" t="s">
        <v>407</v>
      </c>
      <c r="B691" s="144"/>
      <c r="C691" s="144"/>
      <c r="D691" s="143"/>
      <c r="E691" s="144"/>
    </row>
    <row r="692" spans="1:5" x14ac:dyDescent="0.2">
      <c r="A692" s="436" t="s">
        <v>408</v>
      </c>
      <c r="B692" s="144"/>
      <c r="C692" s="144"/>
      <c r="D692" s="143"/>
      <c r="E692" s="144"/>
    </row>
    <row r="693" spans="1:5" x14ac:dyDescent="0.2">
      <c r="A693" s="436" t="s">
        <v>409</v>
      </c>
      <c r="B693" s="144"/>
      <c r="C693" s="144"/>
      <c r="D693" s="143"/>
      <c r="E693" s="144"/>
    </row>
    <row r="694" spans="1:5" x14ac:dyDescent="0.2">
      <c r="A694" s="436" t="s">
        <v>410</v>
      </c>
      <c r="B694" s="144"/>
      <c r="C694" s="144"/>
      <c r="D694" s="143"/>
      <c r="E694" s="144"/>
    </row>
    <row r="695" spans="1:5" x14ac:dyDescent="0.2">
      <c r="A695" s="436" t="s">
        <v>411</v>
      </c>
      <c r="B695" s="144"/>
      <c r="C695" s="144"/>
      <c r="D695" s="143"/>
      <c r="E695" s="144"/>
    </row>
    <row r="696" spans="1:5" ht="13.5" thickBot="1" x14ac:dyDescent="0.25">
      <c r="A696" s="437" t="s">
        <v>412</v>
      </c>
      <c r="B696" s="438"/>
      <c r="C696" s="438"/>
      <c r="D696" s="439"/>
      <c r="E696" s="438"/>
    </row>
    <row r="699" spans="1:5" x14ac:dyDescent="0.2">
      <c r="A699" s="345" t="s">
        <v>413</v>
      </c>
      <c r="B699" s="440"/>
      <c r="C699" s="440"/>
      <c r="D699" s="440"/>
      <c r="E699" s="440"/>
    </row>
    <row r="700" spans="1:5" ht="13.5" thickBot="1" x14ac:dyDescent="0.25">
      <c r="B700" s="433"/>
      <c r="C700" s="433"/>
    </row>
    <row r="701" spans="1:5" ht="51.75" thickBot="1" x14ac:dyDescent="0.25">
      <c r="A701" s="423" t="s">
        <v>403</v>
      </c>
      <c r="B701" s="424" t="s">
        <v>404</v>
      </c>
      <c r="C701" s="424" t="s">
        <v>154</v>
      </c>
      <c r="D701" s="127" t="s">
        <v>414</v>
      </c>
      <c r="E701" s="126" t="s">
        <v>406</v>
      </c>
    </row>
    <row r="702" spans="1:5" x14ac:dyDescent="0.2">
      <c r="A702" s="434" t="s">
        <v>81</v>
      </c>
      <c r="B702" s="171"/>
      <c r="C702" s="171"/>
      <c r="D702" s="435"/>
      <c r="E702" s="171"/>
    </row>
    <row r="703" spans="1:5" x14ac:dyDescent="0.2">
      <c r="A703" s="436" t="s">
        <v>82</v>
      </c>
      <c r="B703" s="144"/>
      <c r="C703" s="144"/>
      <c r="D703" s="143"/>
      <c r="E703" s="144"/>
    </row>
    <row r="704" spans="1:5" x14ac:dyDescent="0.2">
      <c r="A704" s="436" t="s">
        <v>407</v>
      </c>
      <c r="B704" s="144"/>
      <c r="C704" s="144"/>
      <c r="D704" s="143"/>
      <c r="E704" s="144"/>
    </row>
    <row r="705" spans="1:7" x14ac:dyDescent="0.2">
      <c r="A705" s="436" t="s">
        <v>408</v>
      </c>
      <c r="B705" s="144"/>
      <c r="C705" s="144"/>
      <c r="D705" s="143"/>
      <c r="E705" s="144"/>
    </row>
    <row r="706" spans="1:7" x14ac:dyDescent="0.2">
      <c r="A706" s="436" t="s">
        <v>409</v>
      </c>
      <c r="B706" s="144"/>
      <c r="C706" s="144"/>
      <c r="D706" s="143"/>
      <c r="E706" s="144"/>
    </row>
    <row r="707" spans="1:7" x14ac:dyDescent="0.2">
      <c r="A707" s="436" t="s">
        <v>410</v>
      </c>
      <c r="B707" s="144"/>
      <c r="C707" s="144"/>
      <c r="D707" s="143"/>
      <c r="E707" s="144"/>
    </row>
    <row r="708" spans="1:7" x14ac:dyDescent="0.2">
      <c r="A708" s="436" t="s">
        <v>411</v>
      </c>
      <c r="B708" s="144"/>
      <c r="C708" s="144"/>
      <c r="D708" s="143"/>
      <c r="E708" s="144"/>
    </row>
    <row r="709" spans="1:7" ht="13.5" thickBot="1" x14ac:dyDescent="0.25">
      <c r="A709" s="437" t="s">
        <v>412</v>
      </c>
      <c r="B709" s="438"/>
      <c r="C709" s="438"/>
      <c r="D709" s="439"/>
      <c r="E709" s="438"/>
    </row>
    <row r="717" spans="1:7" x14ac:dyDescent="0.2">
      <c r="A717" s="441"/>
      <c r="B717" s="441"/>
      <c r="C717" s="845"/>
      <c r="D717" s="846"/>
      <c r="E717" s="441"/>
      <c r="F717" s="441"/>
    </row>
    <row r="718" spans="1:7" x14ac:dyDescent="0.2">
      <c r="A718" s="442" t="s">
        <v>415</v>
      </c>
      <c r="B718" s="442"/>
      <c r="C718" s="845">
        <v>44620</v>
      </c>
      <c r="D718" s="846"/>
      <c r="E718" s="442"/>
      <c r="F718" s="847" t="s">
        <v>416</v>
      </c>
      <c r="G718" s="847"/>
    </row>
    <row r="719" spans="1:7" x14ac:dyDescent="0.2">
      <c r="A719" s="442" t="s">
        <v>417</v>
      </c>
      <c r="B719" s="206"/>
      <c r="C719" s="847" t="s">
        <v>418</v>
      </c>
      <c r="D719" s="848"/>
      <c r="E719" s="442"/>
      <c r="F719" s="847" t="s">
        <v>419</v>
      </c>
      <c r="G719" s="847"/>
    </row>
  </sheetData>
  <customSheetViews>
    <customSheetView guid="{3A6C814E-58BD-485B-8C46-22741518EB01}" showPageBreaks="1" topLeftCell="B562">
      <selection activeCell="F577" sqref="F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fitToPage="1" topLeftCell="A376">
      <selection activeCell="F386" sqref="F386:G38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84" fitToHeight="0" orientation="landscape" r:id="rId3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showPageBreaks="1" fitToPage="1" topLeftCell="A640">
      <selection activeCell="G659" sqref="G65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4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7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8">
      <selection activeCell="F590" sqref="F5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9">
      <selection activeCell="H574" sqref="H5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3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showPageBreaks="1" fitToPage="1" topLeftCell="A637">
      <selection activeCell="A638" sqref="A638:F6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19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&amp;C&amp;"-,Standardowy"XXVII Liceum Ogólnokształcące im. Tadeusza Czackiego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&amp;C&amp;"-,Standardowy"XXVII Liceum Ogólnokształcące im. Tadeusza Czackiego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27L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2022-04-22T09:41:07Z</dcterms:modified>
</cp:coreProperties>
</file>