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\"/>
    </mc:Choice>
  </mc:AlternateContent>
  <bookViews>
    <workbookView xWindow="0" yWindow="0" windowWidth="19440" windowHeight="7185"/>
  </bookViews>
  <sheets>
    <sheet name="P3" sheetId="44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44" l="1"/>
  <c r="E642" i="44"/>
  <c r="D642" i="44"/>
  <c r="C642" i="44"/>
  <c r="G20" i="44" l="1"/>
  <c r="E20" i="44"/>
  <c r="E10" i="44"/>
  <c r="G10" i="44"/>
  <c r="F675" i="44" l="1"/>
  <c r="E675" i="44"/>
  <c r="D675" i="44"/>
  <c r="C675" i="44"/>
  <c r="F624" i="44"/>
  <c r="E624" i="44"/>
  <c r="F621" i="44"/>
  <c r="E621" i="44"/>
  <c r="F607" i="44"/>
  <c r="E607" i="44"/>
  <c r="F604" i="44"/>
  <c r="E604" i="44"/>
  <c r="F591" i="44"/>
  <c r="E591" i="44"/>
  <c r="F587" i="44"/>
  <c r="E587" i="44"/>
  <c r="F567" i="44"/>
  <c r="E567" i="44"/>
  <c r="F562" i="44"/>
  <c r="E562" i="44"/>
  <c r="D556" i="44"/>
  <c r="C556" i="44"/>
  <c r="F525" i="44"/>
  <c r="E525" i="44"/>
  <c r="F522" i="44"/>
  <c r="E522" i="44"/>
  <c r="F519" i="44"/>
  <c r="E519" i="44"/>
  <c r="F511" i="44"/>
  <c r="E511" i="44"/>
  <c r="F497" i="44"/>
  <c r="E497" i="44"/>
  <c r="C472" i="44"/>
  <c r="B472" i="44"/>
  <c r="C467" i="44"/>
  <c r="B467" i="44"/>
  <c r="C461" i="44"/>
  <c r="B461" i="44"/>
  <c r="C456" i="44"/>
  <c r="B456" i="44"/>
  <c r="D422" i="44"/>
  <c r="D421" i="44" s="1"/>
  <c r="D430" i="44" s="1"/>
  <c r="C422" i="44"/>
  <c r="C421" i="44" s="1"/>
  <c r="C430" i="44" s="1"/>
  <c r="H411" i="44"/>
  <c r="G411" i="44"/>
  <c r="F411" i="44"/>
  <c r="E411" i="44"/>
  <c r="D411" i="44"/>
  <c r="C411" i="44"/>
  <c r="B411" i="44"/>
  <c r="H410" i="44"/>
  <c r="G410" i="44"/>
  <c r="F410" i="44"/>
  <c r="E410" i="44"/>
  <c r="D410" i="44"/>
  <c r="C410" i="44"/>
  <c r="B410" i="44"/>
  <c r="I409" i="44"/>
  <c r="I408" i="44"/>
  <c r="I407" i="44"/>
  <c r="I405" i="44"/>
  <c r="I404" i="44"/>
  <c r="I403" i="44"/>
  <c r="I402" i="44"/>
  <c r="H401" i="44"/>
  <c r="G401" i="44"/>
  <c r="F401" i="44"/>
  <c r="E401" i="44"/>
  <c r="D401" i="44"/>
  <c r="C401" i="44"/>
  <c r="B401" i="44"/>
  <c r="I400" i="44"/>
  <c r="I399" i="44"/>
  <c r="I398" i="44"/>
  <c r="H397" i="44"/>
  <c r="G397" i="44"/>
  <c r="F397" i="44"/>
  <c r="E397" i="44"/>
  <c r="D397" i="44"/>
  <c r="C397" i="44"/>
  <c r="B397" i="44"/>
  <c r="I396" i="44"/>
  <c r="D377" i="44"/>
  <c r="C377" i="44"/>
  <c r="D365" i="44"/>
  <c r="C365" i="44"/>
  <c r="D357" i="44"/>
  <c r="C357" i="44"/>
  <c r="D338" i="44"/>
  <c r="C338" i="44"/>
  <c r="D327" i="44"/>
  <c r="C327" i="44"/>
  <c r="D297" i="44"/>
  <c r="D318" i="44" s="1"/>
  <c r="C297" i="44"/>
  <c r="C318" i="44" s="1"/>
  <c r="D285" i="44"/>
  <c r="C285" i="44"/>
  <c r="E266" i="44"/>
  <c r="E269" i="44" s="1"/>
  <c r="D266" i="44"/>
  <c r="D269" i="44" s="1"/>
  <c r="C266" i="44"/>
  <c r="C269" i="44" s="1"/>
  <c r="B266" i="44"/>
  <c r="B269" i="44" s="1"/>
  <c r="E258" i="44"/>
  <c r="E261" i="44" s="1"/>
  <c r="D258" i="44"/>
  <c r="D261" i="44" s="1"/>
  <c r="C258" i="44"/>
  <c r="C261" i="44" s="1"/>
  <c r="B258" i="44"/>
  <c r="B261" i="44" s="1"/>
  <c r="D244" i="44"/>
  <c r="C244" i="44"/>
  <c r="D232" i="44"/>
  <c r="C232" i="44"/>
  <c r="D228" i="44"/>
  <c r="C228" i="44"/>
  <c r="D224" i="44"/>
  <c r="C224" i="44"/>
  <c r="G217" i="44"/>
  <c r="G216" i="44"/>
  <c r="G215" i="44"/>
  <c r="G214" i="44"/>
  <c r="G213" i="44"/>
  <c r="G212" i="44"/>
  <c r="G211" i="44"/>
  <c r="G210" i="44"/>
  <c r="G209" i="44"/>
  <c r="G208" i="44"/>
  <c r="G207" i="44"/>
  <c r="G206" i="44"/>
  <c r="G205" i="44"/>
  <c r="G204" i="44"/>
  <c r="G203" i="44"/>
  <c r="G202" i="44"/>
  <c r="G201" i="44"/>
  <c r="G200" i="44"/>
  <c r="G199" i="44"/>
  <c r="G198" i="44"/>
  <c r="F197" i="44"/>
  <c r="F218" i="44" s="1"/>
  <c r="E197" i="44"/>
  <c r="E218" i="44" s="1"/>
  <c r="D197" i="44"/>
  <c r="D218" i="44" s="1"/>
  <c r="C197" i="44"/>
  <c r="C218" i="44" s="1"/>
  <c r="G196" i="44"/>
  <c r="G195" i="44"/>
  <c r="G194" i="44"/>
  <c r="G193" i="44"/>
  <c r="G192" i="44"/>
  <c r="G191" i="44"/>
  <c r="G190" i="44"/>
  <c r="G189" i="44"/>
  <c r="G188" i="44"/>
  <c r="H180" i="44"/>
  <c r="G180" i="44"/>
  <c r="F180" i="44"/>
  <c r="E180" i="44"/>
  <c r="I179" i="44"/>
  <c r="I178" i="44"/>
  <c r="I177" i="44"/>
  <c r="I176" i="44"/>
  <c r="I175" i="44"/>
  <c r="G168" i="44"/>
  <c r="F168" i="44"/>
  <c r="E168" i="44"/>
  <c r="G161" i="44"/>
  <c r="F161" i="44"/>
  <c r="E161" i="44"/>
  <c r="D129" i="44"/>
  <c r="C129" i="44"/>
  <c r="I116" i="44"/>
  <c r="H116" i="44"/>
  <c r="G116" i="44"/>
  <c r="F116" i="44"/>
  <c r="E116" i="44"/>
  <c r="D116" i="44"/>
  <c r="C116" i="44"/>
  <c r="B116" i="44"/>
  <c r="D95" i="44"/>
  <c r="C95" i="44"/>
  <c r="B95" i="44"/>
  <c r="D93" i="44"/>
  <c r="C93" i="44"/>
  <c r="B93" i="44"/>
  <c r="E92" i="44"/>
  <c r="E91" i="44"/>
  <c r="E90" i="44"/>
  <c r="E87" i="44"/>
  <c r="E86" i="44"/>
  <c r="E85" i="44"/>
  <c r="D84" i="44"/>
  <c r="C84" i="44"/>
  <c r="B84" i="44"/>
  <c r="E83" i="44"/>
  <c r="E82" i="44"/>
  <c r="D81" i="44"/>
  <c r="C81" i="44"/>
  <c r="B81" i="44"/>
  <c r="E80" i="44"/>
  <c r="E95" i="44" s="1"/>
  <c r="C67" i="44"/>
  <c r="C65" i="44"/>
  <c r="C57" i="44"/>
  <c r="C54" i="44"/>
  <c r="C48" i="44"/>
  <c r="C45" i="44"/>
  <c r="H35" i="44"/>
  <c r="G35" i="44"/>
  <c r="F35" i="44"/>
  <c r="E35" i="44"/>
  <c r="D35" i="44"/>
  <c r="C35" i="44"/>
  <c r="B35" i="44"/>
  <c r="H33" i="44"/>
  <c r="G33" i="44"/>
  <c r="F33" i="44"/>
  <c r="E33" i="44"/>
  <c r="D33" i="44"/>
  <c r="C33" i="44"/>
  <c r="B33" i="44"/>
  <c r="I32" i="44"/>
  <c r="I31" i="44"/>
  <c r="I30" i="44"/>
  <c r="I27" i="44"/>
  <c r="I26" i="44"/>
  <c r="H25" i="44"/>
  <c r="G25" i="44"/>
  <c r="F25" i="44"/>
  <c r="E25" i="44"/>
  <c r="D25" i="44"/>
  <c r="C25" i="44"/>
  <c r="B25" i="44"/>
  <c r="I24" i="44"/>
  <c r="I23" i="44"/>
  <c r="I22" i="44"/>
  <c r="H21" i="44"/>
  <c r="G21" i="44"/>
  <c r="F21" i="44"/>
  <c r="E21" i="44"/>
  <c r="D21" i="44"/>
  <c r="C21" i="44"/>
  <c r="B21" i="44"/>
  <c r="I20" i="44"/>
  <c r="I17" i="44"/>
  <c r="I16" i="44"/>
  <c r="H15" i="44"/>
  <c r="G15" i="44"/>
  <c r="F15" i="44"/>
  <c r="E15" i="44"/>
  <c r="D15" i="44"/>
  <c r="C15" i="44"/>
  <c r="B15" i="44"/>
  <c r="I14" i="44"/>
  <c r="I13" i="44"/>
  <c r="I12" i="44"/>
  <c r="H11" i="44"/>
  <c r="G11" i="44"/>
  <c r="F11" i="44"/>
  <c r="E11" i="44"/>
  <c r="D11" i="44"/>
  <c r="C11" i="44"/>
  <c r="B11" i="44"/>
  <c r="I10" i="44"/>
  <c r="E28" i="44" l="1"/>
  <c r="C406" i="44"/>
  <c r="C412" i="44" s="1"/>
  <c r="F585" i="44"/>
  <c r="F597" i="44" s="1"/>
  <c r="B18" i="44"/>
  <c r="H18" i="44"/>
  <c r="C18" i="44"/>
  <c r="E406" i="44"/>
  <c r="E412" i="44" s="1"/>
  <c r="C60" i="44"/>
  <c r="C466" i="44"/>
  <c r="F28" i="44"/>
  <c r="D88" i="44"/>
  <c r="D96" i="44" s="1"/>
  <c r="C349" i="44"/>
  <c r="C51" i="44"/>
  <c r="C236" i="44"/>
  <c r="C370" i="44"/>
  <c r="C88" i="44"/>
  <c r="C96" i="44" s="1"/>
  <c r="D28" i="44"/>
  <c r="B88" i="44"/>
  <c r="B96" i="44" s="1"/>
  <c r="D406" i="44"/>
  <c r="D412" i="44" s="1"/>
  <c r="E615" i="44"/>
  <c r="F510" i="44"/>
  <c r="F540" i="44" s="1"/>
  <c r="H28" i="44"/>
  <c r="D18" i="44"/>
  <c r="G28" i="44"/>
  <c r="E81" i="44"/>
  <c r="B28" i="44"/>
  <c r="B466" i="44"/>
  <c r="C28" i="44"/>
  <c r="I411" i="44"/>
  <c r="G406" i="44"/>
  <c r="G412" i="44" s="1"/>
  <c r="F615" i="44"/>
  <c r="E631" i="44"/>
  <c r="D236" i="44"/>
  <c r="F578" i="44"/>
  <c r="G18" i="44"/>
  <c r="F18" i="44"/>
  <c r="I180" i="44"/>
  <c r="F406" i="44"/>
  <c r="F412" i="44" s="1"/>
  <c r="B406" i="44"/>
  <c r="B412" i="44" s="1"/>
  <c r="H406" i="44"/>
  <c r="H412" i="44" s="1"/>
  <c r="C455" i="44"/>
  <c r="I35" i="44"/>
  <c r="I33" i="44"/>
  <c r="D370" i="44"/>
  <c r="I401" i="44"/>
  <c r="B455" i="44"/>
  <c r="E585" i="44"/>
  <c r="E597" i="44" s="1"/>
  <c r="F631" i="44"/>
  <c r="I21" i="44"/>
  <c r="E93" i="44"/>
  <c r="D349" i="44"/>
  <c r="I11" i="44"/>
  <c r="E84" i="44"/>
  <c r="I397" i="44"/>
  <c r="E18" i="44"/>
  <c r="I25" i="44"/>
  <c r="I410" i="44"/>
  <c r="G197" i="44"/>
  <c r="G218" i="44" s="1"/>
  <c r="E578" i="44"/>
  <c r="I15" i="44"/>
  <c r="E510" i="44"/>
  <c r="E540" i="44" s="1"/>
  <c r="B36" i="44" l="1"/>
  <c r="H36" i="44"/>
  <c r="G36" i="44"/>
  <c r="F36" i="44"/>
  <c r="E36" i="44"/>
  <c r="E88" i="44"/>
  <c r="E96" i="44" s="1"/>
  <c r="C68" i="44"/>
  <c r="C36" i="44"/>
  <c r="I406" i="44"/>
  <c r="I412" i="44" s="1"/>
  <c r="D36" i="44"/>
  <c r="I18" i="44"/>
  <c r="I28" i="44"/>
  <c r="I36" i="44" l="1"/>
</calcChain>
</file>

<file path=xl/sharedStrings.xml><?xml version="1.0" encoding="utf-8"?>
<sst xmlns="http://schemas.openxmlformats.org/spreadsheetml/2006/main" count="666" uniqueCount="453">
  <si>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</si>
  <si>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</si>
  <si>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</si>
  <si>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</si>
  <si>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</si>
  <si>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</si>
  <si>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</si>
  <si>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</si>
  <si>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</si>
  <si>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</si>
  <si>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</si>
  <si>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</si>
  <si>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</si>
  <si>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</si>
  <si>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</si>
  <si>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</si>
  <si>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</si>
  <si>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</si>
  <si>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</si>
  <si>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</si>
  <si>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</si>
  <si>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</si>
  <si>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</si>
  <si>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</si>
  <si>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</si>
  <si>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</si>
  <si>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</si>
  <si>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</si>
  <si>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</si>
  <si>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</si>
  <si>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</si>
  <si>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</si>
  <si>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</si>
  <si>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</si>
  <si>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</si>
  <si>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</si>
  <si>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</si>
  <si>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</si>
  <si>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</si>
  <si>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</si>
  <si>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</si>
  <si>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</si>
  <si>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</si>
  <si>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</si>
  <si>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</si>
  <si>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</si>
  <si>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</si>
  <si>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</si>
  <si>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</si>
  <si>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</si>
  <si>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</si>
  <si>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</si>
  <si>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</si>
  <si>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</si>
  <si>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</si>
  <si>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</si>
  <si>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</si>
  <si>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</si>
  <si>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</si>
  <si>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</si>
  <si>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</si>
  <si>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</si>
  <si>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</si>
  <si>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</si>
  <si>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</si>
  <si>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</si>
  <si>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</si>
  <si>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</si>
  <si>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</si>
  <si>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</si>
  <si>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</si>
  <si>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</si>
  <si>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</si>
  <si>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</si>
  <si>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</si>
  <si>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</si>
  <si>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</si>
  <si>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</si>
  <si>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</si>
  <si>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</si>
  <si>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</si>
  <si>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</si>
  <si>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</si>
  <si>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</si>
  <si>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</si>
  <si>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</si>
  <si>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</si>
  <si>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</si>
  <si>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</si>
  <si>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</si>
  <si>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</si>
  <si>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</si>
  <si>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</si>
  <si>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</si>
  <si>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</si>
  <si>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</si>
  <si>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</si>
  <si>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</si>
  <si>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</si>
  <si>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</si>
  <si>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</si>
  <si>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</si>
  <si>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</si>
  <si>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</si>
  <si>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</si>
  <si>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</si>
  <si>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</si>
  <si>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</si>
  <si>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</si>
  <si>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</si>
  <si>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</si>
  <si>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</si>
  <si>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</si>
  <si>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</si>
  <si>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</si>
  <si>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</si>
  <si>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</si>
  <si>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</si>
  <si>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</si>
  <si>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</si>
  <si>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</si>
  <si>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</si>
  <si>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</si>
  <si>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</si>
  <si>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</si>
  <si>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</si>
  <si>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</si>
  <si>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</si>
  <si>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</si>
  <si>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</si>
  <si>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</si>
  <si>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</si>
  <si>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</si>
  <si>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</si>
  <si>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</si>
  <si>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</si>
  <si>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</si>
  <si>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</si>
  <si>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</si>
  <si>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</si>
  <si>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</si>
  <si>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</si>
  <si>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</si>
  <si>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</si>
  <si>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</si>
  <si>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</si>
  <si>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</si>
  <si>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</si>
  <si>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</si>
  <si>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</si>
  <si>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</si>
  <si>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</si>
  <si>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</si>
  <si>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</si>
  <si>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</si>
  <si>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</si>
  <si>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</si>
  <si>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</si>
  <si>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</si>
  <si>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</si>
  <si>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</si>
  <si>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</si>
  <si>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</si>
  <si>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</si>
  <si>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</si>
  <si>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</si>
  <si>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</si>
  <si>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</si>
  <si>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</si>
  <si>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</si>
  <si>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</si>
  <si>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</si>
  <si>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</si>
  <si>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</si>
  <si>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</si>
  <si>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</si>
  <si>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</si>
  <si>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</si>
  <si>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</si>
  <si>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</si>
  <si>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</si>
  <si>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</si>
  <si>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</si>
  <si>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</si>
  <si>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</si>
  <si>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</si>
  <si>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</si>
  <si>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</si>
  <si>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</si>
  <si>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</si>
  <si>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</si>
  <si>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</si>
  <si>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</si>
  <si>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</si>
  <si>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</si>
  <si>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</si>
  <si>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</si>
  <si>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</si>
  <si>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</si>
  <si>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</si>
  <si>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</si>
  <si>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</si>
  <si>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</si>
  <si>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</si>
  <si>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</si>
  <si>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</si>
  <si>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</si>
  <si>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</si>
  <si>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</si>
  <si>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</si>
  <si>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</si>
  <si>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</si>
  <si>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</si>
  <si>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</si>
  <si>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</si>
  <si>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</si>
  <si>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</si>
  <si>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</si>
  <si>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</si>
  <si>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</si>
  <si>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</si>
  <si>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</si>
  <si>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</si>
  <si>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</si>
  <si>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</si>
  <si>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</si>
  <si>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</si>
  <si>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</si>
  <si>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</si>
  <si>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</si>
  <si>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</si>
  <si>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</si>
  <si>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</si>
  <si>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</si>
  <si>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</si>
  <si>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</si>
  <si>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</si>
  <si>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</si>
  <si>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</si>
  <si>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</si>
  <si>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</si>
  <si>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</si>
  <si>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</si>
  <si>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</si>
  <si>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</si>
  <si>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</si>
  <si>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</si>
  <si>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</si>
  <si>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</si>
  <si>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</si>
  <si>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</si>
  <si>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</si>
  <si>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</si>
  <si>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</si>
  <si>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</si>
  <si>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</si>
  <si>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</si>
  <si>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</si>
  <si>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</si>
  <si>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</si>
  <si>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</si>
  <si>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</si>
  <si>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</si>
  <si>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</si>
  <si>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</si>
  <si>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</si>
  <si>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</si>
  <si>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</si>
  <si>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</si>
  <si>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</si>
  <si>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</si>
  <si>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</si>
  <si>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</si>
  <si>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</si>
  <si>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</si>
  <si>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</si>
  <si>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</si>
  <si>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</si>
  <si>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</si>
  <si>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</si>
  <si>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</si>
  <si>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</si>
  <si>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</si>
  <si>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</si>
  <si>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</si>
  <si>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</si>
  <si>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</si>
  <si>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</si>
  <si>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</si>
  <si>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</si>
  <si>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</si>
  <si>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</si>
  <si>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</si>
  <si>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</si>
  <si>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</si>
  <si>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</si>
  <si>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</si>
  <si>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</si>
  <si>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</si>
  <si>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</si>
  <si>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</si>
  <si>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</si>
  <si>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</si>
  <si>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</si>
  <si>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</si>
  <si>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</si>
  <si>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</si>
  <si>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</si>
  <si>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</si>
  <si>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</si>
  <si>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</si>
  <si>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</si>
  <si>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</si>
  <si>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</si>
  <si>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</si>
  <si>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</si>
  <si>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</si>
  <si>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</si>
  <si>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</si>
  <si>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</si>
  <si>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</si>
  <si>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</si>
  <si>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</si>
  <si>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</si>
  <si>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</si>
  <si>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</si>
  <si>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</si>
  <si>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</si>
  <si>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</si>
  <si>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</si>
  <si>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</si>
  <si>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</si>
  <si>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</si>
  <si>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</si>
  <si>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</si>
  <si>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</si>
  <si>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</si>
  <si>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</si>
  <si>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</si>
  <si>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</si>
  <si>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</si>
  <si>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</si>
  <si>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</si>
  <si>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</si>
  <si>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</si>
  <si>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</si>
  <si>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</si>
  <si>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</si>
  <si>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</si>
  <si>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</si>
  <si>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</si>
  <si>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</si>
  <si>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</si>
  <si>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</si>
  <si>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</si>
  <si>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</si>
  <si>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</si>
  <si>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</si>
  <si>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</si>
  <si>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</si>
  <si>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</si>
  <si>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</si>
  <si>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</si>
  <si>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</si>
  <si>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</si>
  <si>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</si>
  <si>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</si>
  <si>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</si>
  <si>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</si>
  <si>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</si>
  <si>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</si>
  <si>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</si>
  <si>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</si>
  <si>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</si>
  <si>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</si>
  <si>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</si>
  <si>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</si>
  <si>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</si>
  <si>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</si>
  <si>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</si>
  <si>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</si>
  <si>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</si>
  <si>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</si>
  <si>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</si>
  <si>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</si>
  <si>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</si>
  <si>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</si>
  <si>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</si>
  <si>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</si>
  <si>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</si>
  <si>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</si>
  <si>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</si>
  <si>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</si>
  <si>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</si>
  <si>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</si>
  <si>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</si>
  <si>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</si>
  <si>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</si>
  <si>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</si>
  <si>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</si>
  <si>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</si>
  <si>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</si>
  <si>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</si>
  <si>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</si>
  <si>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</si>
  <si>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</si>
  <si>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</si>
  <si>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</si>
  <si>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</si>
  <si>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</si>
  <si>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</si>
  <si>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</si>
  <si>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</si>
  <si>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</si>
  <si>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</si>
  <si>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</si>
  <si>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</si>
  <si>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</si>
  <si>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</si>
  <si>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</si>
  <si>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</si>
  <si>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</si>
  <si>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>P3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</si>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</sst>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0" fontId="7" fillId="0" borderId="74" xfId="0" applyNumberFormat="1" applyFont="1" applyBorder="1" applyAlignment="1">
      <alignment vertical="center" wrapText="1"/>
    </xf>
    <xf numFmtId="0" fontId="7" fillId="0" borderId="72" xfId="0" applyNumberFormat="1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/>
      <c r="E10" s="12">
        <f>12917.46+2410</f>
        <v>15327.46</v>
      </c>
      <c r="F10" s="12"/>
      <c r="G10" s="12">
        <f>25999.46+107551.71</f>
        <v>133551.17000000001</v>
      </c>
      <c r="H10" s="12"/>
      <c r="I10" s="13">
        <f>B10+SUM(D10:H10)</f>
        <v>148878.63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4999.5600000000004</v>
      </c>
      <c r="F11" s="12">
        <f t="shared" si="0"/>
        <v>0</v>
      </c>
      <c r="G11" s="12">
        <f t="shared" si="0"/>
        <v>8584.94</v>
      </c>
      <c r="H11" s="12">
        <f t="shared" si="0"/>
        <v>0</v>
      </c>
      <c r="I11" s="13">
        <f t="shared" si="0"/>
        <v>13584.5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8584.94</v>
      </c>
      <c r="H12" s="17"/>
      <c r="I12" s="18">
        <f>B12+SUM(D12:H12)</f>
        <v>8584.94</v>
      </c>
    </row>
    <row r="13" spans="1:10" x14ac:dyDescent="0.2">
      <c r="A13" s="15" t="s">
        <v>17</v>
      </c>
      <c r="B13" s="17"/>
      <c r="C13" s="17"/>
      <c r="D13" s="17"/>
      <c r="E13" s="17">
        <v>4999.5600000000004</v>
      </c>
      <c r="F13" s="16"/>
      <c r="G13" s="17"/>
      <c r="H13" s="16"/>
      <c r="I13" s="18">
        <f>B13+SUM(D13:H13)</f>
        <v>4999.5600000000004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4999.5600000000004</v>
      </c>
      <c r="H15" s="12">
        <f t="shared" si="1"/>
        <v>0</v>
      </c>
      <c r="I15" s="13">
        <f t="shared" si="1"/>
        <v>4999.5600000000004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4999.5600000000004</v>
      </c>
      <c r="H17" s="17"/>
      <c r="I17" s="18">
        <f>B17+SUM(D17:H17)</f>
        <v>4999.5600000000004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0</v>
      </c>
      <c r="E18" s="12">
        <f t="shared" si="2"/>
        <v>20327.02</v>
      </c>
      <c r="F18" s="12">
        <f t="shared" si="2"/>
        <v>0</v>
      </c>
      <c r="G18" s="12">
        <f t="shared" si="2"/>
        <v>137136.55000000002</v>
      </c>
      <c r="H18" s="12">
        <f t="shared" si="2"/>
        <v>0</v>
      </c>
      <c r="I18" s="13">
        <f t="shared" si="2"/>
        <v>157463.57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/>
      <c r="E20" s="12">
        <f>11143.8+2410</f>
        <v>13553.8</v>
      </c>
      <c r="F20" s="12"/>
      <c r="G20" s="12">
        <f>25999.46+107551.71</f>
        <v>133551.17000000001</v>
      </c>
      <c r="H20" s="12"/>
      <c r="I20" s="13">
        <f>B20+SUM(D20:H20)</f>
        <v>147104.97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5629.5</v>
      </c>
      <c r="F21" s="12">
        <f t="shared" si="3"/>
        <v>0</v>
      </c>
      <c r="G21" s="12">
        <f t="shared" si="3"/>
        <v>8584.94</v>
      </c>
      <c r="H21" s="12">
        <f t="shared" si="3"/>
        <v>0</v>
      </c>
      <c r="I21" s="13">
        <f t="shared" si="3"/>
        <v>14214.44</v>
      </c>
    </row>
    <row r="22" spans="1:9" x14ac:dyDescent="0.2">
      <c r="A22" s="15" t="s">
        <v>23</v>
      </c>
      <c r="B22" s="17"/>
      <c r="C22" s="17"/>
      <c r="D22" s="17"/>
      <c r="E22" s="17">
        <v>629.94000000000005</v>
      </c>
      <c r="F22" s="17"/>
      <c r="G22" s="17"/>
      <c r="H22" s="16"/>
      <c r="I22" s="18">
        <f>B22+SUM(D22:H22)</f>
        <v>629.94000000000005</v>
      </c>
    </row>
    <row r="23" spans="1:9" x14ac:dyDescent="0.2">
      <c r="A23" s="15" t="s">
        <v>17</v>
      </c>
      <c r="B23" s="16"/>
      <c r="C23" s="16"/>
      <c r="D23" s="17"/>
      <c r="E23" s="16">
        <v>4999.5600000000004</v>
      </c>
      <c r="F23" s="16"/>
      <c r="G23" s="17">
        <v>8584.94</v>
      </c>
      <c r="H23" s="16"/>
      <c r="I23" s="18">
        <f>B23+SUM(D23:H23)</f>
        <v>13584.5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4999.5600000000004</v>
      </c>
      <c r="H25" s="12">
        <f t="shared" si="4"/>
        <v>0</v>
      </c>
      <c r="I25" s="13">
        <f t="shared" si="4"/>
        <v>4999.5600000000004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4999.5600000000004</v>
      </c>
      <c r="H27" s="17"/>
      <c r="I27" s="18">
        <f>B27+SUM(D27:H27)</f>
        <v>4999.5600000000004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0</v>
      </c>
      <c r="E28" s="12">
        <f t="shared" si="5"/>
        <v>19183.3</v>
      </c>
      <c r="F28" s="12">
        <f t="shared" si="5"/>
        <v>0</v>
      </c>
      <c r="G28" s="12">
        <f t="shared" si="5"/>
        <v>137136.55000000002</v>
      </c>
      <c r="H28" s="12">
        <f t="shared" si="5"/>
        <v>0</v>
      </c>
      <c r="I28" s="13">
        <f t="shared" si="5"/>
        <v>156319.85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1773.6599999999999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1773.6600000000035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1143.7200000000012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1143.7200000000012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18699.509999999998</v>
      </c>
      <c r="D383" s="288">
        <v>33139.599999999999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0</v>
      </c>
      <c r="D421" s="353">
        <f>D422+D425+D426+D427+D428</f>
        <v>0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/>
      <c r="D428" s="214"/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0</v>
      </c>
      <c r="D430" s="217">
        <f>SUM(D418+D419+D420+D421+D429)</f>
        <v>0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5" t="s">
        <v>272</v>
      </c>
      <c r="B455" s="370">
        <f>B456+B461</f>
        <v>26692.28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26692.28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3" t="s">
        <v>421</v>
      </c>
      <c r="B463" s="281">
        <v>26692.28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5" t="s">
        <v>275</v>
      </c>
      <c r="B466" s="370">
        <f>B467+B472</f>
        <v>3999.99</v>
      </c>
      <c r="C466" s="370">
        <f>C467+C472</f>
        <v>2675</v>
      </c>
    </row>
    <row r="467" spans="1:9" x14ac:dyDescent="0.2">
      <c r="A467" s="447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6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3999.99</v>
      </c>
      <c r="C472" s="383">
        <f>SUM(C474:C476)</f>
        <v>2675</v>
      </c>
    </row>
    <row r="473" spans="1:9" x14ac:dyDescent="0.2">
      <c r="A473" s="446" t="s">
        <v>51</v>
      </c>
      <c r="B473" s="374"/>
      <c r="C473" s="374"/>
    </row>
    <row r="474" spans="1:9" x14ac:dyDescent="0.2">
      <c r="A474" s="442" t="s">
        <v>420</v>
      </c>
      <c r="B474" s="374">
        <v>3999.99</v>
      </c>
      <c r="C474" s="374">
        <v>2675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43294.16</v>
      </c>
      <c r="F497" s="370">
        <f>SUM(F498:F505)</f>
        <v>61221.799999999996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43114.16</v>
      </c>
      <c r="F501" s="375">
        <v>61014.2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180</v>
      </c>
      <c r="F502" s="375">
        <v>207.6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/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43294.16</v>
      </c>
      <c r="F540" s="285">
        <f>SUM(F497+F506+F507+F508+F509+F510)</f>
        <v>61221.799999999996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2719</v>
      </c>
      <c r="D546" s="282">
        <v>0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19206.009999999998</v>
      </c>
      <c r="D548" s="375">
        <v>21692.639999999999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1143.96</v>
      </c>
      <c r="D551" s="375">
        <v>1145.67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23068.969999999998</v>
      </c>
      <c r="D556" s="285">
        <f>SUM(D546:D555)</f>
        <v>22838.309999999998</v>
      </c>
    </row>
    <row r="559" spans="1:5" x14ac:dyDescent="0.2">
      <c r="A559" s="728" t="s">
        <v>335</v>
      </c>
      <c r="B559" s="728"/>
      <c r="C559" s="728"/>
      <c r="D559" s="7" t="s">
        <v>422</v>
      </c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35769.99</v>
      </c>
      <c r="F567" s="414">
        <f>SUM(F568:F577)</f>
        <v>131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>
        <v>8950.7099999999991</v>
      </c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26819.279999999999</v>
      </c>
      <c r="F577" s="410">
        <v>131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35769.99</v>
      </c>
      <c r="F578" s="255">
        <f>SUM(F562+F566+F567)</f>
        <v>131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3.23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3.23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3.23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176">
        <f>SUM(F643:F672)</f>
        <v>0</v>
      </c>
    </row>
    <row r="643" spans="1:6" s="450" customFormat="1" x14ac:dyDescent="0.2">
      <c r="A643" s="454" t="s">
        <v>424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425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426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427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451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428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429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430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431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432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433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434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435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423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436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437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438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439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440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441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442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443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444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445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446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452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447</v>
      </c>
      <c r="B669" s="455"/>
      <c r="C669" s="451"/>
      <c r="D669" s="176"/>
      <c r="E669" s="452"/>
      <c r="F669" s="176"/>
    </row>
    <row r="670" spans="1:6" s="450" customFormat="1" ht="13.5" thickBot="1" x14ac:dyDescent="0.25">
      <c r="A670" s="454" t="s">
        <v>448</v>
      </c>
      <c r="B670" s="455"/>
      <c r="C670" s="451"/>
      <c r="D670" s="176"/>
      <c r="E670" s="452"/>
      <c r="F670" s="444"/>
    </row>
    <row r="671" spans="1:6" s="450" customFormat="1" x14ac:dyDescent="0.2">
      <c r="A671" s="454" t="s">
        <v>449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450</v>
      </c>
      <c r="B672" s="455"/>
      <c r="C672" s="451"/>
      <c r="D672" s="444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48">
        <v>13</v>
      </c>
      <c r="D683" s="449">
        <v>14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2"/>
      <c r="C687" s="432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3" t="s">
        <v>81</v>
      </c>
      <c r="B689" s="172"/>
      <c r="C689" s="172"/>
      <c r="D689" s="434"/>
      <c r="E689" s="172"/>
    </row>
    <row r="690" spans="1:5" x14ac:dyDescent="0.2">
      <c r="A690" s="435" t="s">
        <v>82</v>
      </c>
      <c r="B690" s="145"/>
      <c r="C690" s="145"/>
      <c r="D690" s="144"/>
      <c r="E690" s="145"/>
    </row>
    <row r="691" spans="1:5" x14ac:dyDescent="0.2">
      <c r="A691" s="435" t="s">
        <v>407</v>
      </c>
      <c r="B691" s="145"/>
      <c r="C691" s="145"/>
      <c r="D691" s="144"/>
      <c r="E691" s="145"/>
    </row>
    <row r="692" spans="1:5" x14ac:dyDescent="0.2">
      <c r="A692" s="435" t="s">
        <v>408</v>
      </c>
      <c r="B692" s="145"/>
      <c r="C692" s="145"/>
      <c r="D692" s="144"/>
      <c r="E692" s="145"/>
    </row>
    <row r="693" spans="1:5" x14ac:dyDescent="0.2">
      <c r="A693" s="435" t="s">
        <v>409</v>
      </c>
      <c r="B693" s="145"/>
      <c r="C693" s="145"/>
      <c r="D693" s="144"/>
      <c r="E693" s="145"/>
    </row>
    <row r="694" spans="1:5" x14ac:dyDescent="0.2">
      <c r="A694" s="435" t="s">
        <v>410</v>
      </c>
      <c r="B694" s="145"/>
      <c r="C694" s="145"/>
      <c r="D694" s="144"/>
      <c r="E694" s="145"/>
    </row>
    <row r="695" spans="1:5" x14ac:dyDescent="0.2">
      <c r="A695" s="435" t="s">
        <v>411</v>
      </c>
      <c r="B695" s="145"/>
      <c r="C695" s="145"/>
      <c r="D695" s="144"/>
      <c r="E695" s="145"/>
    </row>
    <row r="696" spans="1:5" ht="13.5" thickBot="1" x14ac:dyDescent="0.25">
      <c r="A696" s="436" t="s">
        <v>412</v>
      </c>
      <c r="B696" s="437"/>
      <c r="C696" s="437"/>
      <c r="D696" s="438"/>
      <c r="E696" s="437"/>
    </row>
    <row r="699" spans="1:5" x14ac:dyDescent="0.2">
      <c r="A699" s="346" t="s">
        <v>413</v>
      </c>
      <c r="B699" s="439"/>
      <c r="C699" s="439"/>
      <c r="D699" s="439"/>
      <c r="E699" s="439"/>
    </row>
    <row r="700" spans="1:5" ht="13.5" thickBot="1" x14ac:dyDescent="0.25">
      <c r="B700" s="432"/>
      <c r="C700" s="432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3" t="s">
        <v>81</v>
      </c>
      <c r="B702" s="172"/>
      <c r="C702" s="172"/>
      <c r="D702" s="434"/>
      <c r="E702" s="172"/>
    </row>
    <row r="703" spans="1:5" x14ac:dyDescent="0.2">
      <c r="A703" s="435" t="s">
        <v>82</v>
      </c>
      <c r="B703" s="145"/>
      <c r="C703" s="145"/>
      <c r="D703" s="144"/>
      <c r="E703" s="145"/>
    </row>
    <row r="704" spans="1:5" x14ac:dyDescent="0.2">
      <c r="A704" s="435" t="s">
        <v>407</v>
      </c>
      <c r="B704" s="145"/>
      <c r="C704" s="145"/>
      <c r="D704" s="144"/>
      <c r="E704" s="145"/>
    </row>
    <row r="705" spans="1:7" x14ac:dyDescent="0.2">
      <c r="A705" s="435" t="s">
        <v>408</v>
      </c>
      <c r="B705" s="145"/>
      <c r="C705" s="145"/>
      <c r="D705" s="144"/>
      <c r="E705" s="145"/>
    </row>
    <row r="706" spans="1:7" x14ac:dyDescent="0.2">
      <c r="A706" s="435" t="s">
        <v>409</v>
      </c>
      <c r="B706" s="145"/>
      <c r="C706" s="145"/>
      <c r="D706" s="144"/>
      <c r="E706" s="145"/>
    </row>
    <row r="707" spans="1:7" x14ac:dyDescent="0.2">
      <c r="A707" s="435" t="s">
        <v>410</v>
      </c>
      <c r="B707" s="145"/>
      <c r="C707" s="145"/>
      <c r="D707" s="144"/>
      <c r="E707" s="145"/>
    </row>
    <row r="708" spans="1:7" x14ac:dyDescent="0.2">
      <c r="A708" s="435" t="s">
        <v>411</v>
      </c>
      <c r="B708" s="145"/>
      <c r="C708" s="145"/>
      <c r="D708" s="144"/>
      <c r="E708" s="145"/>
    </row>
    <row r="709" spans="1:7" ht="13.5" thickBot="1" x14ac:dyDescent="0.25">
      <c r="A709" s="436" t="s">
        <v>412</v>
      </c>
      <c r="B709" s="437"/>
      <c r="C709" s="437"/>
      <c r="D709" s="438"/>
      <c r="E709" s="437"/>
    </row>
    <row r="717" spans="1:7" x14ac:dyDescent="0.2">
      <c r="A717" s="440"/>
      <c r="B717" s="440"/>
      <c r="C717" s="838"/>
      <c r="D717" s="839"/>
      <c r="E717" s="440"/>
      <c r="F717" s="440"/>
    </row>
    <row r="718" spans="1:7" x14ac:dyDescent="0.2">
      <c r="A718" s="441" t="s">
        <v>415</v>
      </c>
      <c r="B718" s="441"/>
      <c r="C718" s="838">
        <v>44620</v>
      </c>
      <c r="D718" s="839"/>
      <c r="E718" s="441"/>
      <c r="F718" s="840" t="s">
        <v>416</v>
      </c>
      <c r="G718" s="840"/>
    </row>
    <row r="719" spans="1:7" x14ac:dyDescent="0.2">
      <c r="A719" s="441" t="s">
        <v>417</v>
      </c>
      <c r="B719" s="207"/>
      <c r="C719" s="840" t="s">
        <v>418</v>
      </c>
      <c r="D719" s="841"/>
      <c r="E719" s="441"/>
      <c r="F719" s="840" t="s">
        <v>419</v>
      </c>
      <c r="G719" s="840"/>
    </row>
  </sheetData>
  <customSheetViews>
    <customSheetView guid="{3A6C814E-58BD-485B-8C46-22741518EB01}" showPageBreaks="1" topLeftCell="A554">
      <selection activeCell="F697" sqref="F69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9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7">
      <selection activeCell="A14" sqref="A14:XFD1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K9" sqref="K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topLeftCell="A7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showPageBreaks="1" view="pageLayout" topLeftCell="A626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&amp;C&amp;"-,Standardowy"Przedszkole nr 3
Informacja dodatkowa do sprawozdania finansowego za rok obrotowy zakończony 31 grudnia 2021.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3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3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2022-04-22T09:42:17Z</dcterms:modified>
</cp:coreProperties>
</file>